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平成31年度\07 公営企業総括\33 H30決算経営比較分析表\03 市町村→県\27_南阿蘇村【上水道、下水道、簡水】格納済\下水道（法非適）\"/>
    </mc:Choice>
  </mc:AlternateContent>
  <workbookProtection workbookAlgorithmName="SHA-512" workbookHashValue="aaxiuv6q6ejPcar45QlKzS9AJWO5RALMsxTqzZQy03dZzaifTbeClKIrFDaKZDluvO1DEp9Luzh01v+cblIBGw==" workbookSaltValue="N3FvvrwJkExTC1+p81NgoQ==" workbookSpinCount="100000" lockStructure="1"/>
  <bookViews>
    <workbookView xWindow="0" yWindow="0" windowWidth="6780" windowHeight="408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<sst xmlns="http://schemas.openxmlformats.org/spreadsheetml/2006/main" count="228" uniqueCount="114">
  <si>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</si>
  <si>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</si>
  <si>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</si>
  <si>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</si>
  <si>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</si>
  <si>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</si>
  <si>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</si>
  <si>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</si>
  <si>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</si>
  <si>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</si>
  <si>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</si>
  <si>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</si>
  <si>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</si>
  <si>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</si>
  <si>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</si>
  <si>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</si>
  <si>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</si>
  <si>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</si>
  <si>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</si>
  <si>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</si>
  <si>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</si>
  <si>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</si>
  <si>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</si>
  <si>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</si>
  <si>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</si>
  <si>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</si>
  <si>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</si>
  <si>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</si>
  <si>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</si>
  <si>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</si>
  <si>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</si>
  <si>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</si>
  <si>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</si>
  <si>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</si>
  <si>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</si>
  <si>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</si>
  <si>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</si>
  <si>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</si>
  <si>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</si>
  <si>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</si>
  <si>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</si>
  <si>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</si>
  <si>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</si>
  <si>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</si>
  <si>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</si>
  <si>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</si>
  <si>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</si>
  <si>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</si>
  <si>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</si>
  <si>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</si>
  <si>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</si>
  <si>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</si>
  <si>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</si>
  <si>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</si>
  <si>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</si>
  <si>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</si>
  <si>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</si>
  <si>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</si>
  <si>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</si>
  <si>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</si>
  <si>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</si>
  <si>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</si>
  <si>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</si>
  <si>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</si>
  <si>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</si>
  <si>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</si>
  <si>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</si>
  <si>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</si>
  <si>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</si>
  <si>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</si>
  <si>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</si>
  <si>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</si>
  <si>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</si>
  <si>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</si>
  <si>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</si>
  <si>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</si>
  <si>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</si>
  <si>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</si>
  <si>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</si>
  <si>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</si>
  <si>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</si>
  <si>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</si>
  <si>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</si>
  <si>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</si>
  <si>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</si>
  <si>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</si>
  <si>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</si>
  <si>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</si>
  <si>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</si>
  <si>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</si>
  <si>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</si>
  <si>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</si>
  <si>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</si>
  <si>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</si>
  <si>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</si>
  <si>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</si>
  <si>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</si>
  <si>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</si>
  <si>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南阿蘇村</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</si>
  <si>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</si>
  <si>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</si>
  <si>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</si>
  <si>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</si>
  <si>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</si>
  <si>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</si>
  <si>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</si>
  <si>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</si>
  <si>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</si>
  <si>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</si>
  <si>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</si>
  <si>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</si>
  <si>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17年から供用開始しているが、14年を経過し、既に耐用年数を超えている機械及び来年耐用年数をむかえる機械も多数あり、修繕費の増加が見込まれる。平成29年度に機能診断調査を行い、令和元年度に最適整備構想を実施中であるが、耐用年数を迎える管路施設、中継ポンプ施設、鉄筋コンクリート構造物、機械・電気設備の年度別の交換・修繕費用が提示される予定である。その結果を踏まえ計画的な修繕・改修・を行っていく予定である。適切な維持管理を継続していくために財源の確保が急務である。</t>
    <rPh sb="0" eb="2">
      <t>ヘイセイ</t>
    </rPh>
    <rPh sb="4" eb="5">
      <t>ネン</t>
    </rPh>
    <rPh sb="7" eb="9">
      <t>キョウヨウ</t>
    </rPh>
    <rPh sb="9" eb="11">
      <t>カイシ</t>
    </rPh>
    <rPh sb="19" eb="20">
      <t>ネン</t>
    </rPh>
    <rPh sb="21" eb="23">
      <t>ケイカ</t>
    </rPh>
    <rPh sb="25" eb="26">
      <t>スデ</t>
    </rPh>
    <rPh sb="27" eb="29">
      <t>タイヨウ</t>
    </rPh>
    <rPh sb="29" eb="31">
      <t>ネンスウ</t>
    </rPh>
    <rPh sb="32" eb="33">
      <t>コ</t>
    </rPh>
    <rPh sb="37" eb="39">
      <t>キカイ</t>
    </rPh>
    <rPh sb="39" eb="40">
      <t>オヨ</t>
    </rPh>
    <rPh sb="41" eb="43">
      <t>ライネン</t>
    </rPh>
    <rPh sb="43" eb="45">
      <t>タイヨウ</t>
    </rPh>
    <rPh sb="45" eb="47">
      <t>ネンスウ</t>
    </rPh>
    <rPh sb="52" eb="54">
      <t>キカイ</t>
    </rPh>
    <rPh sb="55" eb="57">
      <t>タスウ</t>
    </rPh>
    <rPh sb="60" eb="63">
      <t>シュウゼンヒ</t>
    </rPh>
    <rPh sb="64" eb="66">
      <t>ゾウカ</t>
    </rPh>
    <rPh sb="67" eb="69">
      <t>ミコ</t>
    </rPh>
    <rPh sb="73" eb="75">
      <t>ヘイセイ</t>
    </rPh>
    <rPh sb="77" eb="79">
      <t>ネンド</t>
    </rPh>
    <rPh sb="80" eb="82">
      <t>キノウ</t>
    </rPh>
    <rPh sb="82" eb="84">
      <t>シンダン</t>
    </rPh>
    <rPh sb="84" eb="86">
      <t>チョウサ</t>
    </rPh>
    <rPh sb="87" eb="88">
      <t>オコナ</t>
    </rPh>
    <rPh sb="96" eb="98">
      <t>サイテキ</t>
    </rPh>
    <rPh sb="98" eb="100">
      <t>セイビ</t>
    </rPh>
    <rPh sb="100" eb="102">
      <t>コウソウ</t>
    </rPh>
    <rPh sb="103" eb="105">
      <t>ジッシ</t>
    </rPh>
    <rPh sb="105" eb="106">
      <t>チュウ</t>
    </rPh>
    <rPh sb="111" eb="113">
      <t>タイヨウ</t>
    </rPh>
    <rPh sb="113" eb="115">
      <t>ネンスウ</t>
    </rPh>
    <rPh sb="116" eb="117">
      <t>ムカ</t>
    </rPh>
    <rPh sb="119" eb="121">
      <t>カンロ</t>
    </rPh>
    <rPh sb="121" eb="123">
      <t>シセツ</t>
    </rPh>
    <rPh sb="124" eb="126">
      <t>チュウケイ</t>
    </rPh>
    <rPh sb="129" eb="131">
      <t>シセツ</t>
    </rPh>
    <rPh sb="132" eb="134">
      <t>テッキン</t>
    </rPh>
    <rPh sb="140" eb="143">
      <t>コウゾウブツ</t>
    </rPh>
    <rPh sb="144" eb="146">
      <t>キカイ</t>
    </rPh>
    <rPh sb="147" eb="149">
      <t>デンキ</t>
    </rPh>
    <rPh sb="149" eb="151">
      <t>セツビ</t>
    </rPh>
    <rPh sb="152" eb="154">
      <t>ネンド</t>
    </rPh>
    <rPh sb="154" eb="155">
      <t>ベツ</t>
    </rPh>
    <rPh sb="156" eb="158">
      <t>コウカン</t>
    </rPh>
    <rPh sb="159" eb="161">
      <t>シュウゼン</t>
    </rPh>
    <rPh sb="161" eb="163">
      <t>ヒヨウ</t>
    </rPh>
    <rPh sb="164" eb="166">
      <t>テイジ</t>
    </rPh>
    <rPh sb="169" eb="171">
      <t>ヨテイ</t>
    </rPh>
    <rPh sb="177" eb="179">
      <t>ケッカ</t>
    </rPh>
    <rPh sb="180" eb="181">
      <t>フ</t>
    </rPh>
    <rPh sb="183" eb="186">
      <t>ケイカクテキ</t>
    </rPh>
    <rPh sb="187" eb="189">
      <t>シュウゼン</t>
    </rPh>
    <rPh sb="190" eb="192">
      <t>カイシュウ</t>
    </rPh>
    <rPh sb="208" eb="210">
      <t>イジ</t>
    </rPh>
    <rPh sb="210" eb="212">
      <t>カンリ</t>
    </rPh>
    <rPh sb="213" eb="215">
      <t>ケイゾク</t>
    </rPh>
    <rPh sb="222" eb="224">
      <t>ザイゲン</t>
    </rPh>
    <rPh sb="225" eb="227">
      <t>カクホ</t>
    </rPh>
    <rPh sb="228" eb="230">
      <t>キュウム</t>
    </rPh>
    <phoneticPr fontId="4"/>
  </si>
  <si>
    <t>今後、施設の老朽化による維持管理費の経費の増加が見込まれ、経営的には厳しくなることが予想されるが、現状では使用料収入では維持管理費を賄えていないため、使用料の見直しの検討が必要である。本年度に最適整備構想を実施中であるが、その結果を踏まえ長寿命化の計画を策定し施設の改築・更新を進めていく予定である。
経営戦略は、令和元年度に最適整備構想の中で年度別の改築・更新費用を算出し、令和2年度までに策定予定である。</t>
    <rPh sb="0" eb="2">
      <t>コンゴ</t>
    </rPh>
    <rPh sb="3" eb="5">
      <t>シセツ</t>
    </rPh>
    <rPh sb="6" eb="8">
      <t>ロウキュウ</t>
    </rPh>
    <rPh sb="8" eb="9">
      <t>カ</t>
    </rPh>
    <rPh sb="12" eb="14">
      <t>イジ</t>
    </rPh>
    <rPh sb="14" eb="17">
      <t>カンリヒ</t>
    </rPh>
    <rPh sb="18" eb="20">
      <t>ケイヒ</t>
    </rPh>
    <rPh sb="21" eb="23">
      <t>ゾウカ</t>
    </rPh>
    <rPh sb="24" eb="26">
      <t>ミコ</t>
    </rPh>
    <rPh sb="29" eb="31">
      <t>ケイエイ</t>
    </rPh>
    <rPh sb="31" eb="32">
      <t>テキ</t>
    </rPh>
    <rPh sb="34" eb="35">
      <t>キビ</t>
    </rPh>
    <rPh sb="42" eb="44">
      <t>ヨソウ</t>
    </rPh>
    <rPh sb="49" eb="51">
      <t>ゲンジョウ</t>
    </rPh>
    <rPh sb="53" eb="55">
      <t>シヨウ</t>
    </rPh>
    <rPh sb="55" eb="56">
      <t>リョウ</t>
    </rPh>
    <rPh sb="56" eb="58">
      <t>シュウニュウ</t>
    </rPh>
    <rPh sb="60" eb="62">
      <t>イジ</t>
    </rPh>
    <rPh sb="62" eb="65">
      <t>カンリヒ</t>
    </rPh>
    <rPh sb="66" eb="67">
      <t>マカナ</t>
    </rPh>
    <rPh sb="75" eb="77">
      <t>シヨウ</t>
    </rPh>
    <rPh sb="77" eb="78">
      <t>リョウ</t>
    </rPh>
    <rPh sb="79" eb="81">
      <t>ミナオ</t>
    </rPh>
    <rPh sb="83" eb="85">
      <t>ケントウ</t>
    </rPh>
    <rPh sb="86" eb="88">
      <t>ヒツヨウ</t>
    </rPh>
    <rPh sb="92" eb="95">
      <t>ホンネンド</t>
    </rPh>
    <rPh sb="96" eb="98">
      <t>サイテキ</t>
    </rPh>
    <rPh sb="98" eb="100">
      <t>セイビ</t>
    </rPh>
    <rPh sb="100" eb="102">
      <t>コウソウ</t>
    </rPh>
    <rPh sb="103" eb="105">
      <t>ジッシ</t>
    </rPh>
    <rPh sb="105" eb="106">
      <t>チュウ</t>
    </rPh>
    <rPh sb="113" eb="115">
      <t>ケッカ</t>
    </rPh>
    <rPh sb="116" eb="117">
      <t>フ</t>
    </rPh>
    <rPh sb="119" eb="120">
      <t>チョウ</t>
    </rPh>
    <rPh sb="120" eb="123">
      <t>ジュミョウカ</t>
    </rPh>
    <rPh sb="124" eb="126">
      <t>ケイカク</t>
    </rPh>
    <rPh sb="127" eb="129">
      <t>サクテイ</t>
    </rPh>
    <rPh sb="130" eb="132">
      <t>シセツ</t>
    </rPh>
    <rPh sb="133" eb="135">
      <t>カイチク</t>
    </rPh>
    <rPh sb="136" eb="138">
      <t>コウシン</t>
    </rPh>
    <rPh sb="139" eb="140">
      <t>スス</t>
    </rPh>
    <rPh sb="144" eb="146">
      <t>ヨテイ</t>
    </rPh>
    <rPh sb="151" eb="153">
      <t>ケイエイ</t>
    </rPh>
    <rPh sb="153" eb="155">
      <t>センリャク</t>
    </rPh>
    <rPh sb="157" eb="159">
      <t>レイワ</t>
    </rPh>
    <rPh sb="159" eb="161">
      <t>ガンネン</t>
    </rPh>
    <rPh sb="161" eb="162">
      <t>ド</t>
    </rPh>
    <rPh sb="163" eb="165">
      <t>サイテキ</t>
    </rPh>
    <rPh sb="165" eb="167">
      <t>セイビ</t>
    </rPh>
    <rPh sb="167" eb="169">
      <t>コウソウ</t>
    </rPh>
    <rPh sb="170" eb="171">
      <t>ナカ</t>
    </rPh>
    <rPh sb="172" eb="174">
      <t>ネンド</t>
    </rPh>
    <rPh sb="174" eb="175">
      <t>ベツ</t>
    </rPh>
    <rPh sb="176" eb="178">
      <t>カイチク</t>
    </rPh>
    <rPh sb="179" eb="181">
      <t>コウシン</t>
    </rPh>
    <rPh sb="181" eb="183">
      <t>ヒヨウ</t>
    </rPh>
    <rPh sb="184" eb="186">
      <t>サンシュツ</t>
    </rPh>
    <rPh sb="188" eb="190">
      <t>レイワ</t>
    </rPh>
    <rPh sb="191" eb="193">
      <t>ネンド</t>
    </rPh>
    <rPh sb="196" eb="198">
      <t>サクテイ</t>
    </rPh>
    <rPh sb="198" eb="200">
      <t>ヨテイ</t>
    </rPh>
    <phoneticPr fontId="4"/>
  </si>
  <si>
    <t>収益的収支比率は高く推移しており、経費回収率も平均値よりは若干上回っているが、平成３０年度は修繕費が増加したため、経費回収率が大幅に減少している。汚水処理原価も大幅に増加し、平均値より高くなっているが、修繕費が例年より増加したためである。
今後経費削減に努める必要があるが供用開始から14年を経過し耐用年数が15年を迎える機器も多数あり、維持管理費（修繕費）の増加が引き続き見込まれる。
事業の維持管理費を使用料で賄えていないため、歳出の削減と歳入の確保、特に収入増加に向けた取り組みが必要になると思われる。
施設利用率は、ほぼ平均値と変わらないものの、今後、少子高齢化に伴い汚水処理人口の減少が予測される。
水洗化率についても平均を上回ってはいるが、今後人口減少が見込まれるで、水洗化率の促進を進めていく必要がある。</t>
    <rPh sb="39" eb="41">
      <t>ヘイセイ</t>
    </rPh>
    <rPh sb="43" eb="45">
      <t>ネンド</t>
    </rPh>
    <rPh sb="46" eb="49">
      <t>シュウゼンヒ</t>
    </rPh>
    <rPh sb="50" eb="52">
      <t>ゾウカ</t>
    </rPh>
    <rPh sb="57" eb="59">
      <t>ケイヒ</t>
    </rPh>
    <rPh sb="59" eb="61">
      <t>カイシュウ</t>
    </rPh>
    <rPh sb="61" eb="62">
      <t>リツ</t>
    </rPh>
    <rPh sb="63" eb="65">
      <t>オオハバ</t>
    </rPh>
    <rPh sb="66" eb="68">
      <t>ゲンショウ</t>
    </rPh>
    <rPh sb="73" eb="75">
      <t>オスイ</t>
    </rPh>
    <rPh sb="75" eb="77">
      <t>ショリ</t>
    </rPh>
    <rPh sb="77" eb="79">
      <t>ゲンカ</t>
    </rPh>
    <rPh sb="80" eb="82">
      <t>オオハバ</t>
    </rPh>
    <rPh sb="83" eb="85">
      <t>ゾウカ</t>
    </rPh>
    <rPh sb="87" eb="90">
      <t>ヘイキンチ</t>
    </rPh>
    <rPh sb="92" eb="93">
      <t>タカ</t>
    </rPh>
    <rPh sb="101" eb="104">
      <t>シュウゼンヒ</t>
    </rPh>
    <rPh sb="105" eb="107">
      <t>レイネン</t>
    </rPh>
    <rPh sb="109" eb="111">
      <t>ゾウカ</t>
    </rPh>
    <rPh sb="136" eb="138">
      <t>キョウヨウ</t>
    </rPh>
    <rPh sb="138" eb="140">
      <t>カイシ</t>
    </rPh>
    <rPh sb="144" eb="145">
      <t>ネン</t>
    </rPh>
    <rPh sb="146" eb="148">
      <t>ケイカ</t>
    </rPh>
    <rPh sb="149" eb="151">
      <t>タイヨウ</t>
    </rPh>
    <rPh sb="151" eb="153">
      <t>ネンスウ</t>
    </rPh>
    <rPh sb="156" eb="157">
      <t>ネン</t>
    </rPh>
    <rPh sb="158" eb="159">
      <t>ムカ</t>
    </rPh>
    <rPh sb="161" eb="163">
      <t>キキ</t>
    </rPh>
    <rPh sb="164" eb="166">
      <t>タスウ</t>
    </rPh>
    <rPh sb="169" eb="171">
      <t>イジ</t>
    </rPh>
    <rPh sb="171" eb="174">
      <t>カンリヒ</t>
    </rPh>
    <rPh sb="175" eb="178">
      <t>シュウゼンヒ</t>
    </rPh>
    <rPh sb="180" eb="182">
      <t>ゾウカ</t>
    </rPh>
    <rPh sb="183" eb="184">
      <t>ヒ</t>
    </rPh>
    <rPh sb="185" eb="186">
      <t>ツヅ</t>
    </rPh>
    <rPh sb="187" eb="189">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</si>
</sst>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80-40A7-ABFE-F111445A5F2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0.02</c:v>
                </c:pt>
                <c:pt idx="2">
                  <c:v>0.03</c:v>
                </c:pt>
                <c:pt idx="3" formatCode="#,##0.00;&quot;△&quot;#,##0.00">
                  <c:v>0</c:v>
                </c:pt>
                <c:pt idx="4">
                  <c:v>0.04</c:v>
                </c:pt>
              </c:numCache>
            </c:numRef>
          </c:val>
          <c:smooth val="0"/>
          <c:extLst>
            <c:ext xmlns:c16="http://schemas.microsoft.com/office/drawing/2014/chart" uri="{C3380CC4-5D6E-409C-BE32-E72D297353CC}">
              <c16:uniqueId val="{00000001-D880-40A7-ABFE-F111445A5F2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55.51</c:v>
                </c:pt>
                <c:pt idx="1">
                  <c:v>44.49</c:v>
                </c:pt>
                <c:pt idx="2">
                  <c:v>41.37</c:v>
                </c:pt>
                <c:pt idx="3">
                  <c:v>43.04</c:v>
                </c:pt>
                <c:pt idx="4">
                  <c:v>41.37</c:v>
                </c:pt>
              </c:numCache>
            </c:numRef>
          </c:val>
          <c:extLst>
            <c:ext xmlns:c16="http://schemas.microsoft.com/office/drawing/2014/chart" uri="{C3380CC4-5D6E-409C-BE32-E72D297353CC}">
              <c16:uniqueId val="{00000000-1224-471C-BBD9-900AFDA9901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44.69</c:v>
                </c:pt>
                <c:pt idx="2">
                  <c:v>42.84</c:v>
                </c:pt>
                <c:pt idx="3">
                  <c:v>40.93</c:v>
                </c:pt>
                <c:pt idx="4">
                  <c:v>43.38</c:v>
                </c:pt>
              </c:numCache>
            </c:numRef>
          </c:val>
          <c:smooth val="0"/>
          <c:extLst>
            <c:ext xmlns:c16="http://schemas.microsoft.com/office/drawing/2014/chart" uri="{C3380CC4-5D6E-409C-BE32-E72D297353CC}">
              <c16:uniqueId val="{00000001-1224-471C-BBD9-900AFDA9901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94.64</c:v>
                </c:pt>
                <c:pt idx="1">
                  <c:v>90.44</c:v>
                </c:pt>
                <c:pt idx="2">
                  <c:v>92.42</c:v>
                </c:pt>
                <c:pt idx="3">
                  <c:v>86.03</c:v>
                </c:pt>
                <c:pt idx="4">
                  <c:v>93.97</c:v>
                </c:pt>
              </c:numCache>
            </c:numRef>
          </c:val>
          <c:extLst>
            <c:ext xmlns:c16="http://schemas.microsoft.com/office/drawing/2014/chart" uri="{C3380CC4-5D6E-409C-BE32-E72D297353CC}">
              <c16:uniqueId val="{00000000-3132-462B-B7D0-CE692E8CFC0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69.67</c:v>
                </c:pt>
                <c:pt idx="2">
                  <c:v>66.3</c:v>
                </c:pt>
                <c:pt idx="3">
                  <c:v>62.73</c:v>
                </c:pt>
                <c:pt idx="4">
                  <c:v>62.02</c:v>
                </c:pt>
              </c:numCache>
            </c:numRef>
          </c:val>
          <c:smooth val="0"/>
          <c:extLst>
            <c:ext xmlns:c16="http://schemas.microsoft.com/office/drawing/2014/chart" uri="{C3380CC4-5D6E-409C-BE32-E72D297353CC}">
              <c16:uniqueId val="{00000001-3132-462B-B7D0-CE692E8CFC0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81.3</c:v>
                </c:pt>
                <c:pt idx="1">
                  <c:v>95.61</c:v>
                </c:pt>
                <c:pt idx="2">
                  <c:v>96.13</c:v>
                </c:pt>
                <c:pt idx="3">
                  <c:v>99.22</c:v>
                </c:pt>
                <c:pt idx="4">
                  <c:v>102.65</c:v>
                </c:pt>
              </c:numCache>
            </c:numRef>
          </c:val>
          <c:extLst>
            <c:ext xmlns:c16="http://schemas.microsoft.com/office/drawing/2014/chart" uri="{C3380CC4-5D6E-409C-BE32-E72D297353CC}">
              <c16:uniqueId val="{00000000-E674-49E0-8C39-61CC592916C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74-49E0-8C39-61CC592916C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69-4DD1-A588-A0AC9A827C7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69-4DD1-A588-A0AC9A827C7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51-4F70-958F-631742E3AD4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51-4F70-958F-631742E3AD4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67-4367-AE0E-CCF49661B12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67-4367-AE0E-CCF49661B12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8D-47F7-A1D8-13C2A833A10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8D-47F7-A1D8-13C2A833A10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formatCode="#,##0.00;&quot;△&quot;#,##0.00;&quot;-&quot;">
                  <c:v>411.12</c:v>
                </c:pt>
                <c:pt idx="3" formatCode="#,##0.00;&quot;△&quot;#,##0.00;&quot;-&quot;">
                  <c:v>453.48</c:v>
                </c:pt>
                <c:pt idx="4" formatCode="#,##0.00;&quot;△&quot;#,##0.00;&quot;-&quot;">
                  <c:v>400.96</c:v>
                </c:pt>
              </c:numCache>
            </c:numRef>
          </c:val>
          <c:extLst>
            <c:ext xmlns:c16="http://schemas.microsoft.com/office/drawing/2014/chart" uri="{C3380CC4-5D6E-409C-BE32-E72D297353CC}">
              <c16:uniqueId val="{00000000-E2D3-4CBB-B135-ED86563D681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979.89</c:v>
                </c:pt>
                <c:pt idx="2">
                  <c:v>1051.43</c:v>
                </c:pt>
                <c:pt idx="3">
                  <c:v>982.29</c:v>
                </c:pt>
                <c:pt idx="4">
                  <c:v>713.28</c:v>
                </c:pt>
              </c:numCache>
            </c:numRef>
          </c:val>
          <c:smooth val="0"/>
          <c:extLst>
            <c:ext xmlns:c16="http://schemas.microsoft.com/office/drawing/2014/chart" uri="{C3380CC4-5D6E-409C-BE32-E72D297353CC}">
              <c16:uniqueId val="{00000001-E2D3-4CBB-B135-ED86563D681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49.99</c:v>
                </c:pt>
                <c:pt idx="1">
                  <c:v>57.31</c:v>
                </c:pt>
                <c:pt idx="2">
                  <c:v>55.76</c:v>
                </c:pt>
                <c:pt idx="3">
                  <c:v>52.21</c:v>
                </c:pt>
                <c:pt idx="4">
                  <c:v>44.83</c:v>
                </c:pt>
              </c:numCache>
            </c:numRef>
          </c:val>
          <c:extLst>
            <c:ext xmlns:c16="http://schemas.microsoft.com/office/drawing/2014/chart" uri="{C3380CC4-5D6E-409C-BE32-E72D297353CC}">
              <c16:uniqueId val="{00000000-E5AA-4F63-A22C-47BDBD2B357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41.34</c:v>
                </c:pt>
                <c:pt idx="2">
                  <c:v>40.06</c:v>
                </c:pt>
                <c:pt idx="3">
                  <c:v>41.25</c:v>
                </c:pt>
                <c:pt idx="4">
                  <c:v>40.75</c:v>
                </c:pt>
              </c:numCache>
            </c:numRef>
          </c:val>
          <c:smooth val="0"/>
          <c:extLst>
            <c:ext xmlns:c16="http://schemas.microsoft.com/office/drawing/2014/chart" uri="{C3380CC4-5D6E-409C-BE32-E72D297353CC}">
              <c16:uniqueId val="{00000001-E5AA-4F63-A22C-47BDBD2B357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249.71</c:v>
                </c:pt>
                <c:pt idx="1">
                  <c:v>270.92</c:v>
                </c:pt>
                <c:pt idx="2">
                  <c:v>293.35000000000002</c:v>
                </c:pt>
                <c:pt idx="3">
                  <c:v>304.2</c:v>
                </c:pt>
                <c:pt idx="4">
                  <c:v>387.89</c:v>
                </c:pt>
              </c:numCache>
            </c:numRef>
          </c:val>
          <c:extLst>
            <c:ext xmlns:c16="http://schemas.microsoft.com/office/drawing/2014/chart" uri="{C3380CC4-5D6E-409C-BE32-E72D297353CC}">
              <c16:uniqueId val="{00000000-B66B-405B-901B-8459C8F6989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357.49</c:v>
                </c:pt>
                <c:pt idx="2">
                  <c:v>355.22</c:v>
                </c:pt>
                <c:pt idx="3">
                  <c:v>334.48</c:v>
                </c:pt>
                <c:pt idx="4">
                  <c:v>311.70999999999998</c:v>
                </c:pt>
              </c:numCache>
            </c:numRef>
          </c:val>
          <c:smooth val="0"/>
          <c:extLst>
            <c:ext xmlns:c16="http://schemas.microsoft.com/office/drawing/2014/chart" uri="{C3380CC4-5D6E-409C-BE32-E72D297353CC}">
              <c16:uniqueId val="{00000001-B66B-405B-901B-8459C8F6989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E13" zoomScaleNormal="100" workbookViewId="0">
      <selection activeCell="CA16" sqref="CA16"/>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南阿蘇村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F3</v>
      </c>
      <c r="X8" s="71"/>
      <c r="Y8" s="71"/>
      <c r="Z8" s="71"/>
      <c r="AA8" s="71"/>
      <c r="AB8" s="71"/>
      <c r="AC8" s="71"/>
      <c r="AD8" s="72" t="str">
        <f>データ!$M$6</f>
        <v>非設置</v>
      </c>
      <c r="AE8" s="72"/>
      <c r="AF8" s="72"/>
      <c r="AG8" s="72"/>
      <c r="AH8" s="72"/>
      <c r="AI8" s="72"/>
      <c r="AJ8" s="72"/>
      <c r="AK8" s="3"/>
      <c r="AL8" s="68">
        <f>データ!S6</f>
        <v>10619</v>
      </c>
      <c r="AM8" s="68"/>
      <c r="AN8" s="68"/>
      <c r="AO8" s="68"/>
      <c r="AP8" s="68"/>
      <c r="AQ8" s="68"/>
      <c r="AR8" s="68"/>
      <c r="AS8" s="68"/>
      <c r="AT8" s="67">
        <f>データ!T6</f>
        <v>137.32</v>
      </c>
      <c r="AU8" s="67"/>
      <c r="AV8" s="67"/>
      <c r="AW8" s="67"/>
      <c r="AX8" s="67"/>
      <c r="AY8" s="67"/>
      <c r="AZ8" s="67"/>
      <c r="BA8" s="67"/>
      <c r="BB8" s="67">
        <f>データ!U6</f>
        <v>77.33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7.57</v>
      </c>
      <c r="Q10" s="67"/>
      <c r="R10" s="67"/>
      <c r="S10" s="67"/>
      <c r="T10" s="67"/>
      <c r="U10" s="67"/>
      <c r="V10" s="67"/>
      <c r="W10" s="67">
        <f>データ!Q6</f>
        <v>100</v>
      </c>
      <c r="X10" s="67"/>
      <c r="Y10" s="67"/>
      <c r="Z10" s="67"/>
      <c r="AA10" s="67"/>
      <c r="AB10" s="67"/>
      <c r="AC10" s="67"/>
      <c r="AD10" s="68">
        <f>データ!R6</f>
        <v>3750</v>
      </c>
      <c r="AE10" s="68"/>
      <c r="AF10" s="68"/>
      <c r="AG10" s="68"/>
      <c r="AH10" s="68"/>
      <c r="AI10" s="68"/>
      <c r="AJ10" s="68"/>
      <c r="AK10" s="2"/>
      <c r="AL10" s="68">
        <f>データ!V6</f>
        <v>796</v>
      </c>
      <c r="AM10" s="68"/>
      <c r="AN10" s="68"/>
      <c r="AO10" s="68"/>
      <c r="AP10" s="68"/>
      <c r="AQ10" s="68"/>
      <c r="AR10" s="68"/>
      <c r="AS10" s="68"/>
      <c r="AT10" s="67">
        <f>データ!W6</f>
        <v>9.8000000000000007</v>
      </c>
      <c r="AU10" s="67"/>
      <c r="AV10" s="67"/>
      <c r="AW10" s="67"/>
      <c r="AX10" s="67"/>
      <c r="AY10" s="67"/>
      <c r="AZ10" s="67"/>
      <c r="BA10" s="67"/>
      <c r="BB10" s="67">
        <f>データ!X6</f>
        <v>81.22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FwzXBvYni9bQPhI81/aWOHvtbXAZQWu82Jjw106fZf81frZksDqjAF7v0Xzlr4eZ3AL5bPXm26oeV0bCb8x4Iw==" saltValue="ofkKTOWyIxIpCAW8JyzZs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5546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434337</v>
      </c>
      <c r="D6" s="33">
        <f t="shared" si="3"/>
        <v>47</v>
      </c>
      <c r="E6" s="33">
        <f t="shared" si="3"/>
        <v>17</v>
      </c>
      <c r="F6" s="33">
        <f t="shared" si="3"/>
        <v>5</v>
      </c>
      <c r="G6" s="33">
        <f t="shared" si="3"/>
        <v>0</v>
      </c>
      <c r="H6" s="33" t="str">
        <f t="shared" si="3"/>
        <v>熊本県　南阿蘇村</v>
      </c>
      <c r="I6" s="33" t="str">
        <f t="shared" si="3"/>
        <v>法非適用</v>
      </c>
      <c r="J6" s="33" t="str">
        <f t="shared" si="3"/>
        <v>下水道事業</v>
      </c>
      <c r="K6" s="33" t="str">
        <f t="shared" si="3"/>
        <v>農業集落排水</v>
      </c>
      <c r="L6" s="33" t="str">
        <f t="shared" si="3"/>
        <v>F3</v>
      </c>
      <c r="M6" s="33" t="str">
        <f t="shared" si="3"/>
        <v>非設置</v>
      </c>
      <c r="N6" s="34" t="str">
        <f t="shared" si="3"/>
        <v>-</v>
      </c>
      <c r="O6" s="34" t="str">
        <f t="shared" si="3"/>
        <v>該当数値なし</v>
      </c>
      <c r="P6" s="34">
        <f t="shared" si="3"/>
        <v>7.57</v>
      </c>
      <c r="Q6" s="34">
        <f t="shared" si="3"/>
        <v>100</v>
      </c>
      <c r="R6" s="34">
        <f t="shared" si="3"/>
        <v>3750</v>
      </c>
      <c r="S6" s="34">
        <f t="shared" si="3"/>
        <v>10619</v>
      </c>
      <c r="T6" s="34">
        <f t="shared" si="3"/>
        <v>137.32</v>
      </c>
      <c r="U6" s="34">
        <f t="shared" si="3"/>
        <v>77.33</v>
      </c>
      <c r="V6" s="34">
        <f t="shared" si="3"/>
        <v>796</v>
      </c>
      <c r="W6" s="34">
        <f t="shared" si="3"/>
        <v>9.8000000000000007</v>
      </c>
      <c r="X6" s="34">
        <f t="shared" si="3"/>
        <v>81.22</v>
      </c>
      <c r="Y6" s="35">
        <f>IF(Y7="",NA(),Y7)</f>
        <v>81.3</v>
      </c>
      <c r="Z6" s="35">
        <f t="shared" ref="Z6:AH6" si="4">IF(Z7="",NA(),Z7)</f>
        <v>95.61</v>
      </c>
      <c r="AA6" s="35">
        <f t="shared" si="4"/>
        <v>96.13</v>
      </c>
      <c r="AB6" s="35">
        <f t="shared" si="4"/>
        <v>99.22</v>
      </c>
      <c r="AC6" s="35">
        <f t="shared" si="4"/>
        <v>102.65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5">
        <f t="shared" si="7"/>
        <v>411.12</v>
      </c>
      <c r="BI6" s="35">
        <f t="shared" si="7"/>
        <v>453.48</v>
      </c>
      <c r="BJ6" s="35">
        <f t="shared" si="7"/>
        <v>400.96</v>
      </c>
      <c r="BK6" s="35">
        <f t="shared" si="7"/>
        <v>1161.05</v>
      </c>
      <c r="BL6" s="35">
        <f t="shared" si="7"/>
        <v>979.89</v>
      </c>
      <c r="BM6" s="35">
        <f t="shared" si="7"/>
        <v>1051.43</v>
      </c>
      <c r="BN6" s="35">
        <f t="shared" si="7"/>
        <v>982.29</v>
      </c>
      <c r="BO6" s="35">
        <f t="shared" si="7"/>
        <v>713.28</v>
      </c>
      <c r="BP6" s="34" t="str">
        <f>IF(BP7="","",IF(BP7="-","【-】","【"&amp;SUBSTITUTE(TEXT(BP7,"#,##0.00"),"-","△")&amp;"】"))</f>
        <v>【747.76】</v>
      </c>
      <c r="BQ6" s="35">
        <f>IF(BQ7="",NA(),BQ7)</f>
        <v>49.99</v>
      </c>
      <c r="BR6" s="35">
        <f t="shared" ref="BR6:BZ6" si="8">IF(BR7="",NA(),BR7)</f>
        <v>57.31</v>
      </c>
      <c r="BS6" s="35">
        <f t="shared" si="8"/>
        <v>55.76</v>
      </c>
      <c r="BT6" s="35">
        <f t="shared" si="8"/>
        <v>52.21</v>
      </c>
      <c r="BU6" s="35">
        <f t="shared" si="8"/>
        <v>44.83</v>
      </c>
      <c r="BV6" s="35">
        <f t="shared" si="8"/>
        <v>41.08</v>
      </c>
      <c r="BW6" s="35">
        <f t="shared" si="8"/>
        <v>41.34</v>
      </c>
      <c r="BX6" s="35">
        <f t="shared" si="8"/>
        <v>40.06</v>
      </c>
      <c r="BY6" s="35">
        <f t="shared" si="8"/>
        <v>41.25</v>
      </c>
      <c r="BZ6" s="35">
        <f t="shared" si="8"/>
        <v>40.75</v>
      </c>
      <c r="CA6" s="34" t="str">
        <f>IF(CA7="","",IF(CA7="-","【-】","【"&amp;SUBSTITUTE(TEXT(CA7,"#,##0.00"),"-","△")&amp;"】"))</f>
        <v>【59.51】</v>
      </c>
      <c r="CB6" s="35">
        <f>IF(CB7="",NA(),CB7)</f>
        <v>249.71</v>
      </c>
      <c r="CC6" s="35">
        <f t="shared" ref="CC6:CK6" si="9">IF(CC7="",NA(),CC7)</f>
        <v>270.92</v>
      </c>
      <c r="CD6" s="35">
        <f t="shared" si="9"/>
        <v>293.35000000000002</v>
      </c>
      <c r="CE6" s="35">
        <f t="shared" si="9"/>
        <v>304.2</v>
      </c>
      <c r="CF6" s="35">
        <f t="shared" si="9"/>
        <v>387.89</v>
      </c>
      <c r="CG6" s="35">
        <f t="shared" si="9"/>
        <v>378.08</v>
      </c>
      <c r="CH6" s="35">
        <f t="shared" si="9"/>
        <v>357.49</v>
      </c>
      <c r="CI6" s="35">
        <f t="shared" si="9"/>
        <v>355.22</v>
      </c>
      <c r="CJ6" s="35">
        <f t="shared" si="9"/>
        <v>334.48</v>
      </c>
      <c r="CK6" s="35">
        <f t="shared" si="9"/>
        <v>311.70999999999998</v>
      </c>
      <c r="CL6" s="34" t="str">
        <f>IF(CL7="","",IF(CL7="-","【-】","【"&amp;SUBSTITUTE(TEXT(CL7,"#,##0.00"),"-","△")&amp;"】"))</f>
        <v>【261.46】</v>
      </c>
      <c r="CM6" s="35">
        <f>IF(CM7="",NA(),CM7)</f>
        <v>55.51</v>
      </c>
      <c r="CN6" s="35">
        <f t="shared" ref="CN6:CV6" si="10">IF(CN7="",NA(),CN7)</f>
        <v>44.49</v>
      </c>
      <c r="CO6" s="35">
        <f t="shared" si="10"/>
        <v>41.37</v>
      </c>
      <c r="CP6" s="35">
        <f t="shared" si="10"/>
        <v>43.04</v>
      </c>
      <c r="CQ6" s="35">
        <f t="shared" si="10"/>
        <v>41.37</v>
      </c>
      <c r="CR6" s="35">
        <f t="shared" si="10"/>
        <v>44.69</v>
      </c>
      <c r="CS6" s="35">
        <f t="shared" si="10"/>
        <v>44.69</v>
      </c>
      <c r="CT6" s="35">
        <f t="shared" si="10"/>
        <v>42.84</v>
      </c>
      <c r="CU6" s="35">
        <f t="shared" si="10"/>
        <v>40.93</v>
      </c>
      <c r="CV6" s="35">
        <f t="shared" si="10"/>
        <v>43.38</v>
      </c>
      <c r="CW6" s="34" t="str">
        <f>IF(CW7="","",IF(CW7="-","【-】","【"&amp;SUBSTITUTE(TEXT(CW7,"#,##0.00"),"-","△")&amp;"】"))</f>
        <v>【52.23】</v>
      </c>
      <c r="CX6" s="35">
        <f>IF(CX7="",NA(),CX7)</f>
        <v>94.64</v>
      </c>
      <c r="CY6" s="35">
        <f t="shared" ref="CY6:DG6" si="11">IF(CY7="",NA(),CY7)</f>
        <v>90.44</v>
      </c>
      <c r="CZ6" s="35">
        <f t="shared" si="11"/>
        <v>92.42</v>
      </c>
      <c r="DA6" s="35">
        <f t="shared" si="11"/>
        <v>86.03</v>
      </c>
      <c r="DB6" s="35">
        <f t="shared" si="11"/>
        <v>93.97</v>
      </c>
      <c r="DC6" s="35">
        <f t="shared" si="11"/>
        <v>70.59</v>
      </c>
      <c r="DD6" s="35">
        <f t="shared" si="11"/>
        <v>69.67</v>
      </c>
      <c r="DE6" s="35">
        <f t="shared" si="11"/>
        <v>66.3</v>
      </c>
      <c r="DF6" s="35">
        <f t="shared" si="11"/>
        <v>62.73</v>
      </c>
      <c r="DG6" s="35">
        <f t="shared" si="11"/>
        <v>62.02</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0.02</v>
      </c>
      <c r="EL6" s="35">
        <f t="shared" si="14"/>
        <v>0.03</v>
      </c>
      <c r="EM6" s="34">
        <f t="shared" si="14"/>
        <v>0</v>
      </c>
      <c r="EN6" s="35">
        <f t="shared" si="14"/>
        <v>0.04</v>
      </c>
      <c r="EO6" s="34" t="str">
        <f>IF(EO7="","",IF(EO7="-","【-】","【"&amp;SUBSTITUTE(TEXT(EO7,"#,##0.00"),"-","△")&amp;"】"))</f>
        <v>【0.02】</v>
      </c>
    </row>
    <row r="7" spans="1:145" s="36" customFormat="1" x14ac:dyDescent="0.15">
      <c r="A7" s="28"/>
      <c r="B7" s="37">
        <v>2018</v>
      </c>
      <c r="C7" s="37">
        <v>434337</v>
      </c>
      <c r="D7" s="37">
        <v>47</v>
      </c>
      <c r="E7" s="37">
        <v>17</v>
      </c>
      <c r="F7" s="37">
        <v>5</v>
      </c>
      <c r="G7" s="37">
        <v>0</v>
      </c>
      <c r="H7" s="37" t="s">
        <v>98</v>
      </c>
      <c r="I7" s="37" t="s">
        <v>99</v>
      </c>
      <c r="J7" s="37" t="s">
        <v>100</v>
      </c>
      <c r="K7" s="37" t="s">
        <v>101</v>
      </c>
      <c r="L7" s="37" t="s">
        <v>102</v>
      </c>
      <c r="M7" s="37" t="s">
        <v>103</v>
      </c>
      <c r="N7" s="38" t="s">
        <v>104</v>
      </c>
      <c r="O7" s="38" t="s">
        <v>105</v>
      </c>
      <c r="P7" s="38">
        <v>7.57</v>
      </c>
      <c r="Q7" s="38">
        <v>100</v>
      </c>
      <c r="R7" s="38">
        <v>3750</v>
      </c>
      <c r="S7" s="38">
        <v>10619</v>
      </c>
      <c r="T7" s="38">
        <v>137.32</v>
      </c>
      <c r="U7" s="38">
        <v>77.33</v>
      </c>
      <c r="V7" s="38">
        <v>796</v>
      </c>
      <c r="W7" s="38">
        <v>9.8000000000000007</v>
      </c>
      <c r="X7" s="38">
        <v>81.22</v>
      </c>
      <c r="Y7" s="38">
        <v>81.3</v>
      </c>
      <c r="Z7" s="38">
        <v>95.61</v>
      </c>
      <c r="AA7" s="38">
        <v>96.13</v>
      </c>
      <c r="AB7" s="38">
        <v>99.22</v>
      </c>
      <c r="AC7" s="38">
        <v>102.65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411.12</v>
      </c>
      <c r="BI7" s="38">
        <v>453.48</v>
      </c>
      <c r="BJ7" s="38">
        <v>400.96</v>
      </c>
      <c r="BK7" s="38">
        <v>1161.05</v>
      </c>
      <c r="BL7" s="38">
        <v>979.89</v>
      </c>
      <c r="BM7" s="38">
        <v>1051.43</v>
      </c>
      <c r="BN7" s="38">
        <v>982.29</v>
      </c>
      <c r="BO7" s="38">
        <v>713.28</v>
      </c>
      <c r="BP7" s="38">
        <v>747.76</v>
      </c>
      <c r="BQ7" s="38">
        <v>49.99</v>
      </c>
      <c r="BR7" s="38">
        <v>57.31</v>
      </c>
      <c r="BS7" s="38">
        <v>55.76</v>
      </c>
      <c r="BT7" s="38">
        <v>52.21</v>
      </c>
      <c r="BU7" s="38">
        <v>44.83</v>
      </c>
      <c r="BV7" s="38">
        <v>41.08</v>
      </c>
      <c r="BW7" s="38">
        <v>41.34</v>
      </c>
      <c r="BX7" s="38">
        <v>40.06</v>
      </c>
      <c r="BY7" s="38">
        <v>41.25</v>
      </c>
      <c r="BZ7" s="38">
        <v>40.75</v>
      </c>
      <c r="CA7" s="38">
        <v>59.51</v>
      </c>
      <c r="CB7" s="38">
        <v>249.71</v>
      </c>
      <c r="CC7" s="38">
        <v>270.92</v>
      </c>
      <c r="CD7" s="38">
        <v>293.35000000000002</v>
      </c>
      <c r="CE7" s="38">
        <v>304.2</v>
      </c>
      <c r="CF7" s="38">
        <v>387.89</v>
      </c>
      <c r="CG7" s="38">
        <v>378.08</v>
      </c>
      <c r="CH7" s="38">
        <v>357.49</v>
      </c>
      <c r="CI7" s="38">
        <v>355.22</v>
      </c>
      <c r="CJ7" s="38">
        <v>334.48</v>
      </c>
      <c r="CK7" s="38">
        <v>311.70999999999998</v>
      </c>
      <c r="CL7" s="38">
        <v>261.45999999999998</v>
      </c>
      <c r="CM7" s="38">
        <v>55.51</v>
      </c>
      <c r="CN7" s="38">
        <v>44.49</v>
      </c>
      <c r="CO7" s="38">
        <v>41.37</v>
      </c>
      <c r="CP7" s="38">
        <v>43.04</v>
      </c>
      <c r="CQ7" s="38">
        <v>41.37</v>
      </c>
      <c r="CR7" s="38">
        <v>44.69</v>
      </c>
      <c r="CS7" s="38">
        <v>44.69</v>
      </c>
      <c r="CT7" s="38">
        <v>42.84</v>
      </c>
      <c r="CU7" s="38">
        <v>40.93</v>
      </c>
      <c r="CV7" s="38">
        <v>43.38</v>
      </c>
      <c r="CW7" s="38">
        <v>52.23</v>
      </c>
      <c r="CX7" s="38">
        <v>94.64</v>
      </c>
      <c r="CY7" s="38">
        <v>90.44</v>
      </c>
      <c r="CZ7" s="38">
        <v>92.42</v>
      </c>
      <c r="DA7" s="38">
        <v>86.03</v>
      </c>
      <c r="DB7" s="38">
        <v>93.97</v>
      </c>
      <c r="DC7" s="38">
        <v>70.59</v>
      </c>
      <c r="DD7" s="38">
        <v>69.67</v>
      </c>
      <c r="DE7" s="38">
        <v>66.3</v>
      </c>
      <c r="DF7" s="38">
        <v>62.73</v>
      </c>
      <c r="DG7" s="38">
        <v>62.02</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0.02</v>
      </c>
      <c r="EL7" s="38">
        <v>0.03</v>
      </c>
      <c r="EM7" s="38">
        <v>0</v>
      </c>
      <c r="EN7" s="38">
        <v>0.04</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2020-01-29T00:42:04Z</cp:lastPrinted>
  <dcterms:created xsi:type="dcterms:W3CDTF">2019-12-05T05:23:27Z</dcterms:created>
  <dcterms:modified xsi:type="dcterms:W3CDTF">2020-02-12T06:23:16Z</dcterms:modified>
  <cp:category/>
</cp:coreProperties>
</file>