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j_sibuya\Desktop\"/>
    </mc:Choice>
  </mc:AlternateContent>
  <xr:revisionPtr revIDLastSave="0" documentId="8_{2DDC095F-6ED5-4325-AE86-0AA250E36993}" xr6:coauthVersionLast="45" xr6:coauthVersionMax="45" xr10:uidLastSave="{00000000-0000-0000-0000-000000000000}"/>
  <workbookProtection workbookAlgorithmName="SHA-512" workbookHashValue="7doApM9UkFh49sKulXg48qq4kazVLqSlW/4/NvV3+WNZeZ1wm7+39FjNRgzcnX79TKnMPnlF172x332fHBLTqw==" workbookSaltValue="vG47F3ICfBQB0cbmwJb/gQ=="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AD10" i="4"/>
  <c r="I10"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<sst xmlns="http://schemas.openxmlformats.org/spreadsheetml/2006/main" count="228" uniqueCount="114">
  <si>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</si>
  <si>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</si>
  <si>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</si>
  <si>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</si>
  <si>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</si>
  <si>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</si>
  <si>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</si>
  <si>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</si>
  <si>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</si>
  <si>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</si>
  <si>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</si>
  <si>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</si>
  <si>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</si>
  <si>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</si>
  <si>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</si>
  <si>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</si>
  <si>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</si>
  <si>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</si>
  <si>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</si>
  <si>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</si>
  <si>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</si>
  <si>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</si>
  <si>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</si>
  <si>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</si>
  <si>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</si>
  <si>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</si>
  <si>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</si>
  <si>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</si>
  <si>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</si>
  <si>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</si>
  <si>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</si>
  <si>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</si>
  <si>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</si>
  <si>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</si>
  <si>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</si>
  <si>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</si>
  <si>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</si>
  <si>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</si>
  <si>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</si>
  <si>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</si>
  <si>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</si>
  <si>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</si>
  <si>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</si>
  <si>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</si>
  <si>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</si>
  <si>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</si>
  <si>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</si>
  <si>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</si>
  <si>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</si>
  <si>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</si>
  <si>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</si>
  <si>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</si>
  <si>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</si>
  <si>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</si>
  <si>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</si>
  <si>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</si>
  <si>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</si>
  <si>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</si>
  <si>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</si>
  <si>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</si>
  <si>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</si>
  <si>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</si>
  <si>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</si>
  <si>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</si>
  <si>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</si>
  <si>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</si>
  <si>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</si>
  <si>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</si>
  <si>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</si>
  <si>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</si>
  <si>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</si>
  <si>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</si>
  <si>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</si>
  <si>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</si>
  <si>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</si>
  <si>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</si>
  <si>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</si>
  <si>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</si>
  <si>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</si>
  <si>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</si>
  <si>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</si>
  <si>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</si>
  <si>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</si>
  <si>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</si>
  <si>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</si>
  <si>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</si>
  <si>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</si>
  <si>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</si>
  <si>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</si>
  <si>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</si>
  <si>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</si>
  <si>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</si>
  <si>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</si>
  <si>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</si>
  <si>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</si>
  <si>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</si>
  <si>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</si>
  <si>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</si>
  <si>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</si>
  <si>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</si>
  <si>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</si>
  <si>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</si>
  <si>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</si>
  <si>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</si>
  <si>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</si>
  <si>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</si>
  <si>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</si>
  <si>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</si>
  <si>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</si>
  <si>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</si>
  <si>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</si>
  <si>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①有形固定資産減価償却費は該当数値なし。
②管渠老朽化率は、該当数値なし。
③管渠改善率は、現在のところ老朽化による管渠の事故等は発生していないことにより、対策投資は行っていないが、今後経年劣化が懸念されるため、更新計画を策定し、機能強化を図っていきたい。</t>
    <rPh sb="1" eb="3">
      <t>ユウケイ</t>
    </rPh>
    <rPh sb="3" eb="5">
      <t>コテイ</t>
    </rPh>
    <rPh sb="5" eb="7">
      <t>シサン</t>
    </rPh>
    <rPh sb="7" eb="9">
      <t>ゲンカ</t>
    </rPh>
    <rPh sb="9" eb="11">
      <t>ショウキャク</t>
    </rPh>
    <rPh sb="11" eb="12">
      <t>ヒ</t>
    </rPh>
    <rPh sb="13" eb="15">
      <t>ガイトウ</t>
    </rPh>
    <rPh sb="15" eb="17">
      <t>スウチ</t>
    </rPh>
    <rPh sb="22" eb="24">
      <t>カンキョ</t>
    </rPh>
    <rPh sb="24" eb="27">
      <t>ロウキュウカ</t>
    </rPh>
    <rPh sb="27" eb="28">
      <t>リツ</t>
    </rPh>
    <rPh sb="30" eb="32">
      <t>ガイトウ</t>
    </rPh>
    <rPh sb="32" eb="34">
      <t>スウチ</t>
    </rPh>
    <rPh sb="39" eb="41">
      <t>カンキョ</t>
    </rPh>
    <rPh sb="41" eb="43">
      <t>カイゼン</t>
    </rPh>
    <rPh sb="43" eb="44">
      <t>リツ</t>
    </rPh>
    <rPh sb="46" eb="48">
      <t>ゲンザイ</t>
    </rPh>
    <rPh sb="52" eb="55">
      <t>ロウキュウカ</t>
    </rPh>
    <rPh sb="58" eb="60">
      <t>カンキョ</t>
    </rPh>
    <rPh sb="61" eb="63">
      <t>ジコ</t>
    </rPh>
    <rPh sb="63" eb="64">
      <t>トウ</t>
    </rPh>
    <rPh sb="65" eb="67">
      <t>ハッセイ</t>
    </rPh>
    <rPh sb="78" eb="80">
      <t>タイサク</t>
    </rPh>
    <rPh sb="80" eb="82">
      <t>トウシ</t>
    </rPh>
    <rPh sb="83" eb="84">
      <t>オコナ</t>
    </rPh>
    <rPh sb="91" eb="93">
      <t>コンゴ</t>
    </rPh>
    <rPh sb="93" eb="95">
      <t>ケイネン</t>
    </rPh>
    <rPh sb="95" eb="97">
      <t>レッカ</t>
    </rPh>
    <rPh sb="98" eb="100">
      <t>ケネン</t>
    </rPh>
    <rPh sb="106" eb="108">
      <t>コウシン</t>
    </rPh>
    <rPh sb="108" eb="110">
      <t>ケイカク</t>
    </rPh>
    <rPh sb="111" eb="113">
      <t>サクテイ</t>
    </rPh>
    <rPh sb="115" eb="117">
      <t>キノウ</t>
    </rPh>
    <rPh sb="117" eb="119">
      <t>キョウカ</t>
    </rPh>
    <rPh sb="120" eb="121">
      <t>ハカ</t>
    </rPh>
    <phoneticPr fontId="4"/>
  </si>
  <si>
    <t>今後人口減少による減収の一方で、施設の経年劣化による修繕や更新等による経費の増加が懸念される。これにより、経営の悪化が予想されるため、今後の運営方針の検討や経営改善に向けた取組が重要になってくる。</t>
    <rPh sb="0" eb="2">
      <t>コンゴ</t>
    </rPh>
    <rPh sb="2" eb="4">
      <t>ジンコウ</t>
    </rPh>
    <rPh sb="4" eb="6">
      <t>ゲンショウ</t>
    </rPh>
    <rPh sb="9" eb="11">
      <t>ゲンシュウ</t>
    </rPh>
    <rPh sb="12" eb="14">
      <t>イッポウ</t>
    </rPh>
    <rPh sb="16" eb="18">
      <t>シセツ</t>
    </rPh>
    <rPh sb="19" eb="21">
      <t>ケイネン</t>
    </rPh>
    <rPh sb="21" eb="23">
      <t>レッカ</t>
    </rPh>
    <rPh sb="26" eb="28">
      <t>シュウゼン</t>
    </rPh>
    <rPh sb="29" eb="31">
      <t>コウシン</t>
    </rPh>
    <rPh sb="31" eb="32">
      <t>トウ</t>
    </rPh>
    <rPh sb="35" eb="37">
      <t>ケイヒ</t>
    </rPh>
    <rPh sb="38" eb="40">
      <t>ゾウカ</t>
    </rPh>
    <rPh sb="41" eb="43">
      <t>ケネン</t>
    </rPh>
    <rPh sb="53" eb="55">
      <t>ケイエイ</t>
    </rPh>
    <rPh sb="56" eb="58">
      <t>アッカ</t>
    </rPh>
    <rPh sb="59" eb="61">
      <t>ヨソウ</t>
    </rPh>
    <rPh sb="67" eb="69">
      <t>コンゴ</t>
    </rPh>
    <rPh sb="70" eb="72">
      <t>ウンエイ</t>
    </rPh>
    <rPh sb="72" eb="74">
      <t>ホウシン</t>
    </rPh>
    <rPh sb="75" eb="77">
      <t>ケントウ</t>
    </rPh>
    <rPh sb="78" eb="80">
      <t>ケイエイ</t>
    </rPh>
    <rPh sb="80" eb="82">
      <t>カイゼン</t>
    </rPh>
    <rPh sb="83" eb="84">
      <t>ム</t>
    </rPh>
    <rPh sb="86" eb="88">
      <t>トリクミ</t>
    </rPh>
    <rPh sb="89" eb="91">
      <t>ジュウヨウ</t>
    </rPh>
    <phoneticPr fontId="4"/>
  </si>
  <si>
    <t>①収益的収支比率については、平成29年度に料金改定を行ったことにより、向上したと思われる。今後も経営改善に向けて、検討及び実施を継続していく。
②累積欠損金は、該当数値なし。
③流動比率は、該当数値なし。
④企業債残高対事業規模比率は、地形的な要因により、設備整備に投資がかさんだことから、類似団体に比べ大幅に比率が高い状況にある。近年減少傾向にあるが、今後施設の経年劣化等により、更新が必要となるためさらに企業債が増加することが予想される。
⑤経費回収率は、50％を下まわっており、使用料収入以外の収入に依存していることがうかがえる。今後経営改善に努めていく必要がある。
⑥人口減少の影響により、有収水量の減少が懸念されており、さらに汚水処理原価が高額になる可能性がある。
⑦施設利用率は、類似団体より高くはなっているが、処理機能を超過している状況でもないため特に問題はないと考える。
⑧水洗化率は、接続勧奨を行ってはいるが、大きな増加はしていない。今後も加入促進に力を入れたい。</t>
    <rPh sb="1" eb="4">
      <t>シュウエキテキ</t>
    </rPh>
    <rPh sb="4" eb="6">
      <t>シュウシ</t>
    </rPh>
    <rPh sb="6" eb="8">
      <t>ヒリツ</t>
    </rPh>
    <rPh sb="14" eb="16">
      <t>ヘイセイ</t>
    </rPh>
    <rPh sb="18" eb="20">
      <t>ネンド</t>
    </rPh>
    <rPh sb="21" eb="23">
      <t>リョウキン</t>
    </rPh>
    <rPh sb="23" eb="25">
      <t>カイテイ</t>
    </rPh>
    <rPh sb="26" eb="27">
      <t>オコナ</t>
    </rPh>
    <rPh sb="35" eb="37">
      <t>コウジョウ</t>
    </rPh>
    <rPh sb="40" eb="41">
      <t>オモ</t>
    </rPh>
    <rPh sb="45" eb="47">
      <t>コンゴ</t>
    </rPh>
    <rPh sb="48" eb="50">
      <t>ケイエイ</t>
    </rPh>
    <rPh sb="50" eb="52">
      <t>カイゼン</t>
    </rPh>
    <rPh sb="53" eb="54">
      <t>ム</t>
    </rPh>
    <rPh sb="57" eb="59">
      <t>ケントウ</t>
    </rPh>
    <rPh sb="59" eb="60">
      <t>オヨ</t>
    </rPh>
    <rPh sb="61" eb="63">
      <t>ジッシ</t>
    </rPh>
    <rPh sb="64" eb="66">
      <t>ケイゾク</t>
    </rPh>
    <rPh sb="73" eb="75">
      <t>ルイセキ</t>
    </rPh>
    <rPh sb="75" eb="78">
      <t>ケッソンキン</t>
    </rPh>
    <rPh sb="80" eb="82">
      <t>ガイトウ</t>
    </rPh>
    <rPh sb="82" eb="84">
      <t>スウチ</t>
    </rPh>
    <rPh sb="89" eb="91">
      <t>リュウドウ</t>
    </rPh>
    <rPh sb="91" eb="93">
      <t>ヒリツ</t>
    </rPh>
    <rPh sb="95" eb="97">
      <t>ガイトウ</t>
    </rPh>
    <rPh sb="97" eb="99">
      <t>スウチ</t>
    </rPh>
    <rPh sb="104" eb="106">
      <t>キギョウ</t>
    </rPh>
    <rPh sb="106" eb="107">
      <t>サイ</t>
    </rPh>
    <rPh sb="107" eb="109">
      <t>ザンダカ</t>
    </rPh>
    <rPh sb="109" eb="110">
      <t>タイ</t>
    </rPh>
    <rPh sb="110" eb="112">
      <t>ジギョウ</t>
    </rPh>
    <rPh sb="112" eb="114">
      <t>キボ</t>
    </rPh>
    <rPh sb="114" eb="116">
      <t>ヒリツ</t>
    </rPh>
    <rPh sb="118" eb="121">
      <t>チケイテキ</t>
    </rPh>
    <rPh sb="122" eb="124">
      <t>ヨウイン</t>
    </rPh>
    <rPh sb="128" eb="130">
      <t>セツビ</t>
    </rPh>
    <rPh sb="130" eb="132">
      <t>セイビ</t>
    </rPh>
    <rPh sb="133" eb="135">
      <t>トウシ</t>
    </rPh>
    <rPh sb="145" eb="147">
      <t>ルイジ</t>
    </rPh>
    <rPh sb="147" eb="149">
      <t>ダンタイ</t>
    </rPh>
    <rPh sb="150" eb="151">
      <t>クラ</t>
    </rPh>
    <rPh sb="152" eb="154">
      <t>オオハバ</t>
    </rPh>
    <rPh sb="155" eb="157">
      <t>ヒリツ</t>
    </rPh>
    <rPh sb="158" eb="159">
      <t>タカ</t>
    </rPh>
    <rPh sb="160" eb="162">
      <t>ジョウキョウ</t>
    </rPh>
    <rPh sb="166" eb="168">
      <t>キンネン</t>
    </rPh>
    <rPh sb="168" eb="170">
      <t>ゲンショウ</t>
    </rPh>
    <rPh sb="170" eb="172">
      <t>ケイコウ</t>
    </rPh>
    <rPh sb="177" eb="179">
      <t>コンゴ</t>
    </rPh>
    <rPh sb="179" eb="181">
      <t>シセツ</t>
    </rPh>
    <rPh sb="182" eb="184">
      <t>ケイネン</t>
    </rPh>
    <rPh sb="184" eb="186">
      <t>レッカ</t>
    </rPh>
    <rPh sb="186" eb="187">
      <t>トウ</t>
    </rPh>
    <rPh sb="191" eb="193">
      <t>コウシン</t>
    </rPh>
    <rPh sb="194" eb="196">
      <t>ヒツヨウ</t>
    </rPh>
    <rPh sb="204" eb="206">
      <t>キギョウ</t>
    </rPh>
    <rPh sb="206" eb="207">
      <t>サイ</t>
    </rPh>
    <rPh sb="208" eb="210">
      <t>ゾウカ</t>
    </rPh>
    <rPh sb="215" eb="217">
      <t>ヨソウ</t>
    </rPh>
    <rPh sb="223" eb="225">
      <t>ケイヒ</t>
    </rPh>
    <rPh sb="225" eb="227">
      <t>カイシュウ</t>
    </rPh>
    <rPh sb="227" eb="228">
      <t>リツ</t>
    </rPh>
    <rPh sb="234" eb="235">
      <t>シタ</t>
    </rPh>
    <rPh sb="242" eb="245">
      <t>シヨウリョウ</t>
    </rPh>
    <rPh sb="245" eb="247">
      <t>シュウニュウ</t>
    </rPh>
    <rPh sb="247" eb="249">
      <t>イガイ</t>
    </rPh>
    <rPh sb="250" eb="252">
      <t>シュウニュウ</t>
    </rPh>
    <rPh sb="253" eb="255">
      <t>イゾン</t>
    </rPh>
    <rPh sb="268" eb="270">
      <t>コンゴ</t>
    </rPh>
    <rPh sb="270" eb="272">
      <t>ケイエイ</t>
    </rPh>
    <rPh sb="272" eb="274">
      <t>カイゼン</t>
    </rPh>
    <rPh sb="275" eb="276">
      <t>ツト</t>
    </rPh>
    <rPh sb="280" eb="282">
      <t>ヒツヨウ</t>
    </rPh>
    <rPh sb="288" eb="290">
      <t>ジンコウ</t>
    </rPh>
    <rPh sb="290" eb="292">
      <t>ゲンショウ</t>
    </rPh>
    <rPh sb="293" eb="295">
      <t>エイキョウ</t>
    </rPh>
    <rPh sb="299" eb="301">
      <t>ユウシュウ</t>
    </rPh>
    <rPh sb="301" eb="303">
      <t>スイリョウ</t>
    </rPh>
    <rPh sb="304" eb="305">
      <t>ゲン</t>
    </rPh>
    <rPh sb="305" eb="306">
      <t>ショウ</t>
    </rPh>
    <rPh sb="307" eb="309">
      <t>ケネン</t>
    </rPh>
    <rPh sb="318" eb="320">
      <t>オスイ</t>
    </rPh>
    <rPh sb="320" eb="322">
      <t>ショリ</t>
    </rPh>
    <rPh sb="322" eb="324">
      <t>ゲンカ</t>
    </rPh>
    <rPh sb="325" eb="327">
      <t>コウガク</t>
    </rPh>
    <rPh sb="330" eb="333">
      <t>カノウセイ</t>
    </rPh>
    <rPh sb="339" eb="341">
      <t>シセツ</t>
    </rPh>
    <rPh sb="341" eb="344">
      <t>リヨウリツ</t>
    </rPh>
    <rPh sb="346" eb="348">
      <t>ルイジ</t>
    </rPh>
    <rPh sb="348" eb="350">
      <t>ダンタイ</t>
    </rPh>
    <rPh sb="352" eb="353">
      <t>タカ</t>
    </rPh>
    <rPh sb="362" eb="364">
      <t>ショリ</t>
    </rPh>
    <rPh sb="364" eb="366">
      <t>キノウ</t>
    </rPh>
    <rPh sb="367" eb="369">
      <t>チョウカ</t>
    </rPh>
    <rPh sb="373" eb="375">
      <t>ジョウキョウ</t>
    </rPh>
    <rPh sb="381" eb="382">
      <t>トク</t>
    </rPh>
    <rPh sb="383" eb="385">
      <t>モンダイ</t>
    </rPh>
    <rPh sb="389" eb="390">
      <t>カンガ</t>
    </rPh>
    <rPh sb="395" eb="398">
      <t>スイセンカ</t>
    </rPh>
    <rPh sb="398" eb="399">
      <t>リツ</t>
    </rPh>
    <rPh sb="401" eb="403">
      <t>セツゾク</t>
    </rPh>
    <rPh sb="403" eb="405">
      <t>カンショウ</t>
    </rPh>
    <rPh sb="406" eb="407">
      <t>オコナ</t>
    </rPh>
    <rPh sb="414" eb="415">
      <t>オオ</t>
    </rPh>
    <rPh sb="417" eb="419">
      <t>ゾウカ</t>
    </rPh>
    <rPh sb="426" eb="428">
      <t>コンゴ</t>
    </rPh>
    <rPh sb="429" eb="431">
      <t>カニュウ</t>
    </rPh>
    <rPh sb="431" eb="433">
      <t>ソクシン</t>
    </rPh>
    <rPh sb="434" eb="435">
      <t>チカラ</t>
    </rPh>
    <rPh sb="436" eb="437">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</si>
</sst>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26-4C84-BC06-5B4FCF2515D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B26-4C84-BC06-5B4FCF2515D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83.64</c:v>
                </c:pt>
                <c:pt idx="1">
                  <c:v>83.64</c:v>
                </c:pt>
                <c:pt idx="2">
                  <c:v>83.64</c:v>
                </c:pt>
                <c:pt idx="3">
                  <c:v>83.64</c:v>
                </c:pt>
                <c:pt idx="4">
                  <c:v>83.64</c:v>
                </c:pt>
              </c:numCache>
            </c:numRef>
          </c:val>
          <c:extLst>
            <c:ext xmlns:c16="http://schemas.microsoft.com/office/drawing/2014/chart" uri="{C3380CC4-5D6E-409C-BE32-E72D297353CC}">
              <c16:uniqueId val="{00000000-48D9-4771-BA2A-C7D4CA4B2EB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48D9-4771-BA2A-C7D4CA4B2EB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81.45</c:v>
                </c:pt>
                <c:pt idx="1">
                  <c:v>78.989999999999995</c:v>
                </c:pt>
                <c:pt idx="2">
                  <c:v>78.42</c:v>
                </c:pt>
                <c:pt idx="3">
                  <c:v>79.209999999999994</c:v>
                </c:pt>
                <c:pt idx="4">
                  <c:v>78.83</c:v>
                </c:pt>
              </c:numCache>
            </c:numRef>
          </c:val>
          <c:extLst>
            <c:ext xmlns:c16="http://schemas.microsoft.com/office/drawing/2014/chart" uri="{C3380CC4-5D6E-409C-BE32-E72D297353CC}">
              <c16:uniqueId val="{00000000-2730-4592-A694-9587D15D66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730-4592-A694-9587D15D66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42.88</c:v>
                </c:pt>
                <c:pt idx="1">
                  <c:v>40.869999999999997</c:v>
                </c:pt>
                <c:pt idx="2">
                  <c:v>45.02</c:v>
                </c:pt>
                <c:pt idx="3">
                  <c:v>77.540000000000006</c:v>
                </c:pt>
                <c:pt idx="4">
                  <c:v>82.59</c:v>
                </c:pt>
              </c:numCache>
            </c:numRef>
          </c:val>
          <c:extLst>
            <c:ext xmlns:c16="http://schemas.microsoft.com/office/drawing/2014/chart" uri="{C3380CC4-5D6E-409C-BE32-E72D297353CC}">
              <c16:uniqueId val="{00000000-4EFC-48EB-86D6-DA864F670CD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FC-48EB-86D6-DA864F670CD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0A-431D-A351-E8238E7D2F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A-431D-A351-E8238E7D2F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A6-4576-923E-0AC1168FF6E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A6-4576-923E-0AC1168FF6E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2E-40B1-BF77-F3680AB123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2E-40B1-BF77-F3680AB123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5-484B-BF0C-9B9EE8A038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5-484B-BF0C-9B9EE8A038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5313.39</c:v>
                </c:pt>
                <c:pt idx="1">
                  <c:v>4664.79</c:v>
                </c:pt>
                <c:pt idx="2">
                  <c:v>5037.03</c:v>
                </c:pt>
                <c:pt idx="3">
                  <c:v>4301.5</c:v>
                </c:pt>
                <c:pt idx="4">
                  <c:v>3451.22</c:v>
                </c:pt>
              </c:numCache>
            </c:numRef>
          </c:val>
          <c:extLst>
            <c:ext xmlns:c16="http://schemas.microsoft.com/office/drawing/2014/chart" uri="{C3380CC4-5D6E-409C-BE32-E72D297353CC}">
              <c16:uniqueId val="{00000000-B824-4914-8717-C7729E6701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824-4914-8717-C7729E6701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14.36</c:v>
                </c:pt>
                <c:pt idx="1">
                  <c:v>17.18</c:v>
                </c:pt>
                <c:pt idx="2">
                  <c:v>50.71</c:v>
                </c:pt>
                <c:pt idx="3">
                  <c:v>46.73</c:v>
                </c:pt>
                <c:pt idx="4">
                  <c:v>36.380000000000003</c:v>
                </c:pt>
              </c:numCache>
            </c:numRef>
          </c:val>
          <c:extLst>
            <c:ext xmlns:c16="http://schemas.microsoft.com/office/drawing/2014/chart" uri="{C3380CC4-5D6E-409C-BE32-E72D297353CC}">
              <c16:uniqueId val="{00000000-531F-4857-867A-4A3C1108F66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31F-4857-867A-4A3C1108F66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723.47</c:v>
                </c:pt>
                <c:pt idx="1">
                  <c:v>607.27</c:v>
                </c:pt>
                <c:pt idx="2">
                  <c:v>202.24</c:v>
                </c:pt>
                <c:pt idx="3">
                  <c:v>245.13</c:v>
                </c:pt>
                <c:pt idx="4">
                  <c:v>341.63</c:v>
                </c:pt>
              </c:numCache>
            </c:numRef>
          </c:val>
          <c:extLst>
            <c:ext xmlns:c16="http://schemas.microsoft.com/office/drawing/2014/chart" uri="{C3380CC4-5D6E-409C-BE32-E72D297353CC}">
              <c16:uniqueId val="{00000000-1435-4A8B-B87D-E9488C9479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435-4A8B-B87D-E9488C9479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R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小国町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7136</v>
      </c>
      <c r="AM8" s="68"/>
      <c r="AN8" s="68"/>
      <c r="AO8" s="68"/>
      <c r="AP8" s="68"/>
      <c r="AQ8" s="68"/>
      <c r="AR8" s="68"/>
      <c r="AS8" s="68"/>
      <c r="AT8" s="67">
        <f>データ!T6</f>
        <v>136.94</v>
      </c>
      <c r="AU8" s="67"/>
      <c r="AV8" s="67"/>
      <c r="AW8" s="67"/>
      <c r="AX8" s="67"/>
      <c r="AY8" s="67"/>
      <c r="AZ8" s="67"/>
      <c r="BA8" s="67"/>
      <c r="BB8" s="67">
        <f>データ!U6</f>
        <v>52.11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17.71</v>
      </c>
      <c r="Q10" s="67"/>
      <c r="R10" s="67"/>
      <c r="S10" s="67"/>
      <c r="T10" s="67"/>
      <c r="U10" s="67"/>
      <c r="V10" s="67"/>
      <c r="W10" s="67">
        <f>データ!Q6</f>
        <v>99.49</v>
      </c>
      <c r="X10" s="67"/>
      <c r="Y10" s="67"/>
      <c r="Z10" s="67"/>
      <c r="AA10" s="67"/>
      <c r="AB10" s="67"/>
      <c r="AC10" s="67"/>
      <c r="AD10" s="68">
        <f>データ!R6</f>
        <v>4750</v>
      </c>
      <c r="AE10" s="68"/>
      <c r="AF10" s="68"/>
      <c r="AG10" s="68"/>
      <c r="AH10" s="68"/>
      <c r="AI10" s="68"/>
      <c r="AJ10" s="68"/>
      <c r="AK10" s="2"/>
      <c r="AL10" s="68">
        <f>データ!V6</f>
        <v>1252</v>
      </c>
      <c r="AM10" s="68"/>
      <c r="AN10" s="68"/>
      <c r="AO10" s="68"/>
      <c r="AP10" s="68"/>
      <c r="AQ10" s="68"/>
      <c r="AR10" s="68"/>
      <c r="AS10" s="68"/>
      <c r="AT10" s="67">
        <f>データ!W6</f>
        <v>0.69</v>
      </c>
      <c r="AU10" s="67"/>
      <c r="AV10" s="67"/>
      <c r="AW10" s="67"/>
      <c r="AX10" s="67"/>
      <c r="AY10" s="67"/>
      <c r="AZ10" s="67"/>
      <c r="BA10" s="67"/>
      <c r="BB10" s="67">
        <f>データ!X6</f>
        <v>1814.49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IvZ+37P5B5dlOJsDyChRyL42xxr3Zinmn6zbQWkv0J6Kop+XBG+1w/N4zOCmeFLI03b8nBmvldtprJHl7YBJPw==" saltValue="5E0D/uaXT2NafEN+qmoc5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434248</v>
      </c>
      <c r="D6" s="33">
        <f t="shared" si="3"/>
        <v>47</v>
      </c>
      <c r="E6" s="33">
        <f t="shared" si="3"/>
        <v>17</v>
      </c>
      <c r="F6" s="33">
        <f t="shared" si="3"/>
        <v>5</v>
      </c>
      <c r="G6" s="33">
        <f t="shared" si="3"/>
        <v>0</v>
      </c>
      <c r="H6" s="33" t="str">
        <f t="shared" si="3"/>
        <v>熊本県　小国町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17.71</v>
      </c>
      <c r="Q6" s="34">
        <f t="shared" si="3"/>
        <v>99.49</v>
      </c>
      <c r="R6" s="34">
        <f t="shared" si="3"/>
        <v>4750</v>
      </c>
      <c r="S6" s="34">
        <f t="shared" si="3"/>
        <v>7136</v>
      </c>
      <c r="T6" s="34">
        <f t="shared" si="3"/>
        <v>136.94</v>
      </c>
      <c r="U6" s="34">
        <f t="shared" si="3"/>
        <v>52.11</v>
      </c>
      <c r="V6" s="34">
        <f t="shared" si="3"/>
        <v>1252</v>
      </c>
      <c r="W6" s="34">
        <f t="shared" si="3"/>
        <v>0.69</v>
      </c>
      <c r="X6" s="34">
        <f t="shared" si="3"/>
        <v>1814.49</v>
      </c>
      <c r="Y6" s="35">
        <f>IF(Y7="",NA(),Y7)</f>
        <v>42.88</v>
      </c>
      <c r="Z6" s="35">
        <f t="shared" ref="Z6:AH6" si="4">IF(Z7="",NA(),Z7)</f>
        <v>40.869999999999997</v>
      </c>
      <c r="AA6" s="35">
        <f t="shared" si="4"/>
        <v>45.02</v>
      </c>
      <c r="AB6" s="35">
        <f t="shared" si="4"/>
        <v>77.540000000000006</v>
      </c>
      <c r="AC6" s="35">
        <f t="shared" si="4"/>
        <v>82.59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5313.39</v>
      </c>
      <c r="BG6" s="35">
        <f t="shared" ref="BG6:BO6" si="7">IF(BG7="",NA(),BG7)</f>
        <v>4664.79</v>
      </c>
      <c r="BH6" s="35">
        <f t="shared" si="7"/>
        <v>5037.03</v>
      </c>
      <c r="BI6" s="35">
        <f t="shared" si="7"/>
        <v>4301.5</v>
      </c>
      <c r="BJ6" s="35">
        <f t="shared" si="7"/>
        <v>3451.22</v>
      </c>
      <c r="BK6" s="35">
        <f t="shared" si="7"/>
        <v>1044.8</v>
      </c>
      <c r="BL6" s="35">
        <f t="shared" si="7"/>
        <v>1081.8</v>
      </c>
      <c r="BM6" s="35">
        <f t="shared" si="7"/>
        <v>974.93</v>
      </c>
      <c r="BN6" s="35">
        <f t="shared" si="7"/>
        <v>855.8</v>
      </c>
      <c r="BO6" s="35">
        <f t="shared" si="7"/>
        <v>789.46</v>
      </c>
      <c r="BP6" s="34" t="str">
        <f>IF(BP7="","",IF(BP7="-","【-】","【"&amp;SUBSTITUTE(TEXT(BP7,"#,##0.00"),"-","△")&amp;"】"))</f>
        <v>【747.76】</v>
      </c>
      <c r="BQ6" s="35">
        <f>IF(BQ7="",NA(),BQ7)</f>
        <v>14.36</v>
      </c>
      <c r="BR6" s="35">
        <f t="shared" ref="BR6:BZ6" si="8">IF(BR7="",NA(),BR7)</f>
        <v>17.18</v>
      </c>
      <c r="BS6" s="35">
        <f t="shared" si="8"/>
        <v>50.71</v>
      </c>
      <c r="BT6" s="35">
        <f t="shared" si="8"/>
        <v>46.73</v>
      </c>
      <c r="BU6" s="35">
        <f t="shared" si="8"/>
        <v>36.380000000000003</v>
      </c>
      <c r="BV6" s="35">
        <f t="shared" si="8"/>
        <v>50.82</v>
      </c>
      <c r="BW6" s="35">
        <f t="shared" si="8"/>
        <v>52.19</v>
      </c>
      <c r="BX6" s="35">
        <f t="shared" si="8"/>
        <v>55.32</v>
      </c>
      <c r="BY6" s="35">
        <f t="shared" si="8"/>
        <v>59.8</v>
      </c>
      <c r="BZ6" s="35">
        <f t="shared" si="8"/>
        <v>57.77</v>
      </c>
      <c r="CA6" s="34" t="str">
        <f>IF(CA7="","",IF(CA7="-","【-】","【"&amp;SUBSTITUTE(TEXT(CA7,"#,##0.00"),"-","△")&amp;"】"))</f>
        <v>【59.51】</v>
      </c>
      <c r="CB6" s="35">
        <f>IF(CB7="",NA(),CB7)</f>
        <v>723.47</v>
      </c>
      <c r="CC6" s="35">
        <f t="shared" ref="CC6:CK6" si="9">IF(CC7="",NA(),CC7)</f>
        <v>607.27</v>
      </c>
      <c r="CD6" s="35">
        <f t="shared" si="9"/>
        <v>202.24</v>
      </c>
      <c r="CE6" s="35">
        <f t="shared" si="9"/>
        <v>245.13</v>
      </c>
      <c r="CF6" s="35">
        <f t="shared" si="9"/>
        <v>341.63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83.64</v>
      </c>
      <c r="CN6" s="35">
        <f t="shared" ref="CN6:CV6" si="10">IF(CN7="",NA(),CN7)</f>
        <v>83.64</v>
      </c>
      <c r="CO6" s="35">
        <f t="shared" si="10"/>
        <v>83.64</v>
      </c>
      <c r="CP6" s="35">
        <f t="shared" si="10"/>
        <v>83.64</v>
      </c>
      <c r="CQ6" s="35">
        <f t="shared" si="10"/>
        <v>83.64</v>
      </c>
      <c r="CR6" s="35">
        <f t="shared" si="10"/>
        <v>53.24</v>
      </c>
      <c r="CS6" s="35">
        <f t="shared" si="10"/>
        <v>52.31</v>
      </c>
      <c r="CT6" s="35">
        <f t="shared" si="10"/>
        <v>60.65</v>
      </c>
      <c r="CU6" s="35">
        <f t="shared" si="10"/>
        <v>51.75</v>
      </c>
      <c r="CV6" s="35">
        <f t="shared" si="10"/>
        <v>50.68</v>
      </c>
      <c r="CW6" s="34" t="str">
        <f>IF(CW7="","",IF(CW7="-","【-】","【"&amp;SUBSTITUTE(TEXT(CW7,"#,##0.00"),"-","△")&amp;"】"))</f>
        <v>【52.23】</v>
      </c>
      <c r="CX6" s="35">
        <f>IF(CX7="",NA(),CX7)</f>
        <v>81.45</v>
      </c>
      <c r="CY6" s="35">
        <f t="shared" ref="CY6:DG6" si="11">IF(CY7="",NA(),CY7)</f>
        <v>78.989999999999995</v>
      </c>
      <c r="CZ6" s="35">
        <f t="shared" si="11"/>
        <v>78.42</v>
      </c>
      <c r="DA6" s="35">
        <f t="shared" si="11"/>
        <v>79.209999999999994</v>
      </c>
      <c r="DB6" s="35">
        <f t="shared" si="11"/>
        <v>78.83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434248</v>
      </c>
      <c r="D7" s="37">
        <v>47</v>
      </c>
      <c r="E7" s="37">
        <v>17</v>
      </c>
      <c r="F7" s="37">
        <v>5</v>
      </c>
      <c r="G7" s="37">
        <v>0</v>
      </c>
      <c r="H7" s="37" t="s">
        <v>98</v>
      </c>
      <c r="I7" s="37" t="s">
        <v>99</v>
      </c>
      <c r="J7" s="37" t="s">
        <v>100</v>
      </c>
      <c r="K7" s="37" t="s">
        <v>101</v>
      </c>
      <c r="L7" s="37" t="s">
        <v>102</v>
      </c>
      <c r="M7" s="37" t="s">
        <v>103</v>
      </c>
      <c r="N7" s="38" t="s">
        <v>104</v>
      </c>
      <c r="O7" s="38" t="s">
        <v>105</v>
      </c>
      <c r="P7" s="38">
        <v>17.71</v>
      </c>
      <c r="Q7" s="38">
        <v>99.49</v>
      </c>
      <c r="R7" s="38">
        <v>4750</v>
      </c>
      <c r="S7" s="38">
        <v>7136</v>
      </c>
      <c r="T7" s="38">
        <v>136.94</v>
      </c>
      <c r="U7" s="38">
        <v>52.11</v>
      </c>
      <c r="V7" s="38">
        <v>1252</v>
      </c>
      <c r="W7" s="38">
        <v>0.69</v>
      </c>
      <c r="X7" s="38">
        <v>1814.49</v>
      </c>
      <c r="Y7" s="38">
        <v>42.88</v>
      </c>
      <c r="Z7" s="38">
        <v>40.869999999999997</v>
      </c>
      <c r="AA7" s="38">
        <v>45.02</v>
      </c>
      <c r="AB7" s="38">
        <v>77.540000000000006</v>
      </c>
      <c r="AC7" s="38">
        <v>82.59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5313.39</v>
      </c>
      <c r="BG7" s="38">
        <v>4664.79</v>
      </c>
      <c r="BH7" s="38">
        <v>5037.03</v>
      </c>
      <c r="BI7" s="38">
        <v>4301.5</v>
      </c>
      <c r="BJ7" s="38">
        <v>3451.22</v>
      </c>
      <c r="BK7" s="38">
        <v>1044.8</v>
      </c>
      <c r="BL7" s="38">
        <v>1081.8</v>
      </c>
      <c r="BM7" s="38">
        <v>974.93</v>
      </c>
      <c r="BN7" s="38">
        <v>855.8</v>
      </c>
      <c r="BO7" s="38">
        <v>789.46</v>
      </c>
      <c r="BP7" s="38">
        <v>747.76</v>
      </c>
      <c r="BQ7" s="38">
        <v>14.36</v>
      </c>
      <c r="BR7" s="38">
        <v>17.18</v>
      </c>
      <c r="BS7" s="38">
        <v>50.71</v>
      </c>
      <c r="BT7" s="38">
        <v>46.73</v>
      </c>
      <c r="BU7" s="38">
        <v>36.380000000000003</v>
      </c>
      <c r="BV7" s="38">
        <v>50.82</v>
      </c>
      <c r="BW7" s="38">
        <v>52.19</v>
      </c>
      <c r="BX7" s="38">
        <v>55.32</v>
      </c>
      <c r="BY7" s="38">
        <v>59.8</v>
      </c>
      <c r="BZ7" s="38">
        <v>57.77</v>
      </c>
      <c r="CA7" s="38">
        <v>59.51</v>
      </c>
      <c r="CB7" s="38">
        <v>723.47</v>
      </c>
      <c r="CC7" s="38">
        <v>607.27</v>
      </c>
      <c r="CD7" s="38">
        <v>202.24</v>
      </c>
      <c r="CE7" s="38">
        <v>245.13</v>
      </c>
      <c r="CF7" s="38">
        <v>341.63</v>
      </c>
      <c r="CG7" s="38">
        <v>300.52</v>
      </c>
      <c r="CH7" s="38">
        <v>296.14</v>
      </c>
      <c r="CI7" s="38">
        <v>283.17</v>
      </c>
      <c r="CJ7" s="38">
        <v>263.76</v>
      </c>
      <c r="CK7" s="38">
        <v>274.35000000000002</v>
      </c>
      <c r="CL7" s="38">
        <v>261.45999999999998</v>
      </c>
      <c r="CM7" s="38">
        <v>83.64</v>
      </c>
      <c r="CN7" s="38">
        <v>83.64</v>
      </c>
      <c r="CO7" s="38">
        <v>83.64</v>
      </c>
      <c r="CP7" s="38">
        <v>83.64</v>
      </c>
      <c r="CQ7" s="38">
        <v>83.64</v>
      </c>
      <c r="CR7" s="38">
        <v>53.24</v>
      </c>
      <c r="CS7" s="38">
        <v>52.31</v>
      </c>
      <c r="CT7" s="38">
        <v>60.65</v>
      </c>
      <c r="CU7" s="38">
        <v>51.75</v>
      </c>
      <c r="CV7" s="38">
        <v>50.68</v>
      </c>
      <c r="CW7" s="38">
        <v>52.23</v>
      </c>
      <c r="CX7" s="38">
        <v>81.45</v>
      </c>
      <c r="CY7" s="38">
        <v>78.989999999999995</v>
      </c>
      <c r="CZ7" s="38">
        <v>78.42</v>
      </c>
      <c r="DA7" s="38">
        <v>79.209999999999994</v>
      </c>
      <c r="DB7" s="38">
        <v>78.83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j_sibuya</cp:lastModifiedBy>
  <dcterms:created xsi:type="dcterms:W3CDTF">2019-12-05T05:23:26Z</dcterms:created>
  <dcterms:modified xsi:type="dcterms:W3CDTF">2020-02-05T00:58:41Z</dcterms:modified>
  <cp:category/>
</cp:coreProperties>
</file>