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H31調査関係☆\1.庁舎内調査\【財政係　1.29〆切】公営企業に係る経営比較分析表（平成３０年度決算）の分析等について\下水道（法非適）\"/>
    </mc:Choice>
  </mc:AlternateContent>
  <xr:revisionPtr revIDLastSave="0" documentId="10_ncr:8100000_{C0183938-15AA-41D7-9CBA-5B2B3E93B5DD}" xr6:coauthVersionLast="33" xr6:coauthVersionMax="33" xr10:uidLastSave="{00000000-0000-0000-0000-000000000000}"/>
  <workbookProtection workbookAlgorithmName="SHA-512" workbookHashValue="KOfA8tcznOTpMSmfEWYnt5iMizcHz02HXH+sHOvlQafR7niHXqW4uwgLDjpAUhDgeSiBFCcPa421Vm5x7inTfA==" workbookSaltValue="rW2PMQpK6Tjt61/5guOnFg==" workbookSpinCount="100000" lockStructure="1"/>
  <bookViews>
    <workbookView xWindow="0" yWindow="0" windowWidth="20490" windowHeight="886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<sst xmlns="http://schemas.openxmlformats.org/spreadsheetml/2006/main" count="233" uniqueCount="114">
  <si>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</si>
  <si>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</si>
  <si>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</si>
  <si>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</si>
  <si>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</si>
  <si>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</si>
  <si>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</si>
  <si>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</si>
  <si>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</si>
  <si>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</si>
  <si>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</si>
  <si>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</si>
  <si>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</si>
  <si>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</si>
  <si>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</si>
  <si>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</si>
  <si>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</si>
  <si>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</si>
  <si>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</si>
  <si>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</si>
  <si>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</si>
  <si>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</si>
  <si>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</si>
  <si>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</si>
  <si>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</si>
  <si>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</si>
  <si>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</si>
  <si>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</si>
  <si>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</si>
  <si>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</si>
  <si>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</si>
  <si>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</si>
  <si>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</si>
  <si>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</si>
  <si>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</si>
  <si>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</si>
  <si>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</si>
  <si>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</si>
  <si>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</si>
  <si>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</si>
  <si>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</si>
  <si>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</si>
  <si>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</si>
  <si>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</si>
  <si>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</si>
  <si>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</si>
  <si>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</si>
  <si>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</si>
  <si>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</si>
  <si>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</si>
  <si>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</si>
  <si>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</si>
  <si>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</si>
  <si>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</si>
  <si>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</si>
  <si>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</si>
  <si>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</si>
  <si>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</si>
  <si>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</si>
  <si>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</si>
  <si>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</si>
  <si>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</si>
  <si>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</si>
  <si>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</si>
  <si>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</si>
  <si>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</si>
  <si>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</si>
  <si>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</si>
  <si>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</si>
  <si>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</si>
  <si>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</si>
  <si>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</si>
  <si>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</si>
  <si>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</si>
  <si>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</si>
  <si>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</si>
  <si>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</si>
  <si>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</si>
  <si>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</si>
  <si>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</si>
  <si>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</si>
  <si>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</si>
  <si>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</si>
  <si>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</si>
  <si>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</si>
  <si>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</si>
  <si>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</si>
  <si>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</si>
  <si>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</si>
  <si>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</si>
  <si>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</si>
  <si>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</si>
  <si>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</si>
  <si>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</si>
  <si>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</si>
  <si>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</si>
  <si>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</si>
  <si>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</si>
  <si>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</si>
  <si>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</si>
  <si>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</si>
  <si>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</si>
  <si>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</si>
  <si>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</si>
  <si>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</si>
  <si>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</si>
  <si>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</si>
  <si>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</si>
  <si>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</si>
  <si>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</si>
  <si>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</si>
  <si>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平成28年熊本地震により本町は大きな被害を受け非常に苦しい経営を強いられたが、地震後約3年が経過し、徐々に復旧が進み回復傾向にある。
　しかしながら地震前の状況には至っておらず、もう暫く財源不足が続くと見られるが、平成31年度に料金改定を行う予定であり、地震前の経営状況に近づくものと思われる。
　また、令和2年度からの公営企業会計移行に伴いさらに経営の健全化を図っていくところである。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ジシン</t>
    </rPh>
    <rPh sb="42" eb="43">
      <t>ゴ</t>
    </rPh>
    <rPh sb="43" eb="44">
      <t>ヤク</t>
    </rPh>
    <rPh sb="45" eb="46">
      <t>ネン</t>
    </rPh>
    <rPh sb="47" eb="49">
      <t>ケイカ</t>
    </rPh>
    <rPh sb="51" eb="53">
      <t>ジョジョ</t>
    </rPh>
    <rPh sb="54" eb="56">
      <t>フッキュウ</t>
    </rPh>
    <rPh sb="57" eb="58">
      <t>スス</t>
    </rPh>
    <rPh sb="59" eb="61">
      <t>カイフク</t>
    </rPh>
    <rPh sb="61" eb="63">
      <t>ケイコウ</t>
    </rPh>
    <rPh sb="75" eb="77">
      <t>ジシン</t>
    </rPh>
    <rPh sb="77" eb="78">
      <t>マエ</t>
    </rPh>
    <rPh sb="79" eb="81">
      <t>ジョウキョウ</t>
    </rPh>
    <rPh sb="83" eb="84">
      <t>イタ</t>
    </rPh>
    <rPh sb="92" eb="93">
      <t>シバラ</t>
    </rPh>
    <rPh sb="94" eb="96">
      <t>ザイゲン</t>
    </rPh>
    <rPh sb="96" eb="98">
      <t>フソク</t>
    </rPh>
    <rPh sb="99" eb="100">
      <t>ツヅ</t>
    </rPh>
    <rPh sb="102" eb="103">
      <t>ミ</t>
    </rPh>
    <rPh sb="108" eb="110">
      <t>ヘイセイ</t>
    </rPh>
    <rPh sb="112" eb="114">
      <t>ネンド</t>
    </rPh>
    <rPh sb="115" eb="117">
      <t>リョウキン</t>
    </rPh>
    <rPh sb="117" eb="119">
      <t>カイテイ</t>
    </rPh>
    <rPh sb="120" eb="121">
      <t>オコナ</t>
    </rPh>
    <rPh sb="122" eb="124">
      <t>ヨテイ</t>
    </rPh>
    <rPh sb="128" eb="130">
      <t>ジシン</t>
    </rPh>
    <rPh sb="130" eb="131">
      <t>マエ</t>
    </rPh>
    <rPh sb="132" eb="134">
      <t>ケイエイ</t>
    </rPh>
    <rPh sb="134" eb="136">
      <t>ジョウキョウ</t>
    </rPh>
    <rPh sb="137" eb="138">
      <t>チカ</t>
    </rPh>
    <rPh sb="143" eb="144">
      <t>オモ</t>
    </rPh>
    <rPh sb="153" eb="155">
      <t>レイワ</t>
    </rPh>
    <rPh sb="156" eb="158">
      <t>ネンド</t>
    </rPh>
    <rPh sb="161" eb="163">
      <t>コウエイ</t>
    </rPh>
    <rPh sb="163" eb="165">
      <t>キギョウ</t>
    </rPh>
    <rPh sb="165" eb="167">
      <t>カイケイ</t>
    </rPh>
    <rPh sb="167" eb="169">
      <t>イコウ</t>
    </rPh>
    <rPh sb="170" eb="171">
      <t>トモナ</t>
    </rPh>
    <rPh sb="175" eb="177">
      <t>ケイエイ</t>
    </rPh>
    <rPh sb="178" eb="181">
      <t>ケンゼンカ</t>
    </rPh>
    <rPh sb="182" eb="183">
      <t>ハカ</t>
    </rPh>
    <phoneticPr fontId="4"/>
  </si>
  <si>
    <t>　平成28年熊本地震後は使用料収入の減により一時的に経営状態が悪化していたが、平成30年度は住宅の復旧が進み使用料収入が増加したため、地震前より収益的収支比率と経費回収率が上昇したが、汚水処理原価は減少した。
　今後、平成31年度には料金改定をおこなう予定であるため1～２年の内には地震前まで回復すると思われる。
　また、令和2年4月からは企業会計に移行するため、更なる経営の健全化が図られるところである。</t>
    <rPh sb="1" eb="3">
      <t>ヘイセイ</t>
    </rPh>
    <rPh sb="5" eb="6">
      <t>ネン</t>
    </rPh>
    <rPh sb="6" eb="8">
      <t>クマモト</t>
    </rPh>
    <rPh sb="8" eb="10">
      <t>ジシン</t>
    </rPh>
    <rPh sb="10" eb="11">
      <t>ゴ</t>
    </rPh>
    <rPh sb="12" eb="15">
      <t>シヨウリョウ</t>
    </rPh>
    <rPh sb="15" eb="17">
      <t>シュウニュウ</t>
    </rPh>
    <rPh sb="18" eb="19">
      <t>ゲン</t>
    </rPh>
    <rPh sb="22" eb="25">
      <t>イチジテキ</t>
    </rPh>
    <rPh sb="26" eb="28">
      <t>ケイエイ</t>
    </rPh>
    <rPh sb="28" eb="30">
      <t>ジョウタイ</t>
    </rPh>
    <rPh sb="31" eb="33">
      <t>アッカ</t>
    </rPh>
    <rPh sb="39" eb="41">
      <t>ヘイセイ</t>
    </rPh>
    <rPh sb="43" eb="45">
      <t>ネンド</t>
    </rPh>
    <rPh sb="46" eb="48">
      <t>ジュウタク</t>
    </rPh>
    <rPh sb="49" eb="51">
      <t>フッキュウ</t>
    </rPh>
    <rPh sb="52" eb="53">
      <t>スス</t>
    </rPh>
    <rPh sb="54" eb="57">
      <t>シヨウリョウ</t>
    </rPh>
    <rPh sb="57" eb="59">
      <t>シュウニュウ</t>
    </rPh>
    <rPh sb="60" eb="62">
      <t>ゾウカ</t>
    </rPh>
    <rPh sb="67" eb="69">
      <t>ジシン</t>
    </rPh>
    <rPh sb="69" eb="70">
      <t>マエ</t>
    </rPh>
    <rPh sb="72" eb="75">
      <t>シュウエキテキ</t>
    </rPh>
    <rPh sb="75" eb="77">
      <t>シュウシ</t>
    </rPh>
    <rPh sb="77" eb="79">
      <t>ヒリツ</t>
    </rPh>
    <rPh sb="80" eb="82">
      <t>ケイヒ</t>
    </rPh>
    <rPh sb="82" eb="84">
      <t>カイシュウ</t>
    </rPh>
    <rPh sb="84" eb="85">
      <t>リツ</t>
    </rPh>
    <rPh sb="86" eb="88">
      <t>ジョウショウ</t>
    </rPh>
    <rPh sb="92" eb="94">
      <t>オスイ</t>
    </rPh>
    <rPh sb="94" eb="96">
      <t>ショリ</t>
    </rPh>
    <rPh sb="96" eb="98">
      <t>ゲンカ</t>
    </rPh>
    <rPh sb="99" eb="101">
      <t>ゲンショウ</t>
    </rPh>
    <rPh sb="106" eb="108">
      <t>コンゴ</t>
    </rPh>
    <rPh sb="109" eb="111">
      <t>ヘイセイ</t>
    </rPh>
    <rPh sb="113" eb="115">
      <t>ネンド</t>
    </rPh>
    <rPh sb="117" eb="119">
      <t>リョウキン</t>
    </rPh>
    <rPh sb="119" eb="121">
      <t>カイテイ</t>
    </rPh>
    <rPh sb="126" eb="128">
      <t>ヨテイ</t>
    </rPh>
    <rPh sb="136" eb="137">
      <t>ネン</t>
    </rPh>
    <rPh sb="138" eb="139">
      <t>ウチ</t>
    </rPh>
    <rPh sb="141" eb="143">
      <t>ジシン</t>
    </rPh>
    <rPh sb="143" eb="144">
      <t>マエ</t>
    </rPh>
    <rPh sb="146" eb="148">
      <t>カイフク</t>
    </rPh>
    <rPh sb="151" eb="152">
      <t>オモ</t>
    </rPh>
    <rPh sb="161" eb="163">
      <t>レイワ</t>
    </rPh>
    <rPh sb="164" eb="165">
      <t>ネン</t>
    </rPh>
    <rPh sb="166" eb="167">
      <t>ガツ</t>
    </rPh>
    <rPh sb="170" eb="172">
      <t>キギョウ</t>
    </rPh>
    <rPh sb="172" eb="174">
      <t>カイケイ</t>
    </rPh>
    <rPh sb="175" eb="177">
      <t>イコウ</t>
    </rPh>
    <rPh sb="182" eb="183">
      <t>サラ</t>
    </rPh>
    <rPh sb="185" eb="187">
      <t>ケイエイ</t>
    </rPh>
    <rPh sb="188" eb="191">
      <t>ケンゼンカ</t>
    </rPh>
    <rPh sb="192" eb="193">
      <t>ハカ</t>
    </rPh>
    <phoneticPr fontId="4"/>
  </si>
  <si>
    <t>　処理場は、熊本地震で被災した設備等については新設、修理され復旧したものの、それ以外については供用開始から25年が経ち水処理、汚泥処理施設等の設備の劣化による老朽化が進んでおり平成28年度から、毎年度「長寿命化計画」の改築更新工事をおこなっている。平成32年度からは「ストックマネジメント計画」に沿った改築更新工事をおこなっていく予定である。
　また、管渠も同様に熊本地震で被災した部分については復旧工事を行い、平成31年度中にはすべて復旧する見込みである。
　また平成31年度よりストックマネジメント計画を策定し、耐用年数に応じた管渠の適正な維持管理をおこなっていく予定である。</t>
    <rPh sb="1" eb="4">
      <t>ショリジョウ</t>
    </rPh>
    <rPh sb="6" eb="8">
      <t>クマモト</t>
    </rPh>
    <rPh sb="8" eb="10">
      <t>ジシン</t>
    </rPh>
    <rPh sb="11" eb="13">
      <t>ヒサイ</t>
    </rPh>
    <rPh sb="15" eb="17">
      <t>セツビ</t>
    </rPh>
    <rPh sb="17" eb="18">
      <t>トウ</t>
    </rPh>
    <rPh sb="23" eb="25">
      <t>シンセツ</t>
    </rPh>
    <rPh sb="26" eb="28">
      <t>シュウリ</t>
    </rPh>
    <rPh sb="40" eb="42">
      <t>イガイ</t>
    </rPh>
    <rPh sb="47" eb="49">
      <t>キョウヨウ</t>
    </rPh>
    <rPh sb="49" eb="51">
      <t>カイシ</t>
    </rPh>
    <rPh sb="55" eb="56">
      <t>ネン</t>
    </rPh>
    <rPh sb="57" eb="58">
      <t>タ</t>
    </rPh>
    <rPh sb="59" eb="60">
      <t>ミズ</t>
    </rPh>
    <rPh sb="60" eb="62">
      <t>ショリ</t>
    </rPh>
    <rPh sb="63" eb="65">
      <t>オデイ</t>
    </rPh>
    <rPh sb="65" eb="67">
      <t>ショリ</t>
    </rPh>
    <rPh sb="67" eb="69">
      <t>シセツ</t>
    </rPh>
    <rPh sb="69" eb="70">
      <t>トウ</t>
    </rPh>
    <rPh sb="71" eb="73">
      <t>セツビ</t>
    </rPh>
    <rPh sb="74" eb="76">
      <t>レッカ</t>
    </rPh>
    <rPh sb="79" eb="82">
      <t>ロウキュウカ</t>
    </rPh>
    <rPh sb="83" eb="84">
      <t>スス</t>
    </rPh>
    <rPh sb="88" eb="90">
      <t>ヘイセイ</t>
    </rPh>
    <rPh sb="92" eb="93">
      <t>ネン</t>
    </rPh>
    <rPh sb="93" eb="94">
      <t>ド</t>
    </rPh>
    <rPh sb="97" eb="100">
      <t>マイネンド</t>
    </rPh>
    <rPh sb="101" eb="104">
      <t>チョウジュミョウ</t>
    </rPh>
    <rPh sb="104" eb="105">
      <t>カ</t>
    </rPh>
    <rPh sb="105" eb="107">
      <t>ケイカク</t>
    </rPh>
    <rPh sb="109" eb="111">
      <t>カイチク</t>
    </rPh>
    <rPh sb="111" eb="113">
      <t>コウシン</t>
    </rPh>
    <rPh sb="113" eb="115">
      <t>コウジ</t>
    </rPh>
    <rPh sb="124" eb="126">
      <t>ヘイセイ</t>
    </rPh>
    <rPh sb="128" eb="130">
      <t>ネンド</t>
    </rPh>
    <rPh sb="144" eb="146">
      <t>ケイカク</t>
    </rPh>
    <rPh sb="148" eb="149">
      <t>ソ</t>
    </rPh>
    <rPh sb="151" eb="153">
      <t>カイチク</t>
    </rPh>
    <rPh sb="153" eb="155">
      <t>コウシン</t>
    </rPh>
    <rPh sb="155" eb="157">
      <t>コウジ</t>
    </rPh>
    <rPh sb="165" eb="167">
      <t>ヨテイ</t>
    </rPh>
    <rPh sb="176" eb="178">
      <t>カンキョ</t>
    </rPh>
    <rPh sb="179" eb="181">
      <t>ドウヨウ</t>
    </rPh>
    <rPh sb="182" eb="184">
      <t>クマモト</t>
    </rPh>
    <rPh sb="184" eb="186">
      <t>ジシン</t>
    </rPh>
    <rPh sb="187" eb="189">
      <t>ヒサイ</t>
    </rPh>
    <rPh sb="191" eb="193">
      <t>ブブン</t>
    </rPh>
    <rPh sb="198" eb="200">
      <t>フッキュウ</t>
    </rPh>
    <rPh sb="200" eb="202">
      <t>コウジ</t>
    </rPh>
    <rPh sb="203" eb="204">
      <t>オコナ</t>
    </rPh>
    <rPh sb="206" eb="208">
      <t>ヘイセイ</t>
    </rPh>
    <rPh sb="210" eb="212">
      <t>ネンド</t>
    </rPh>
    <rPh sb="212" eb="213">
      <t>ナカ</t>
    </rPh>
    <rPh sb="218" eb="220">
      <t>フッキュウ</t>
    </rPh>
    <rPh sb="222" eb="224">
      <t>ミコ</t>
    </rPh>
    <rPh sb="233" eb="235">
      <t>ヘイセイ</t>
    </rPh>
    <rPh sb="237" eb="239">
      <t>ネンド</t>
    </rPh>
    <rPh sb="251" eb="253">
      <t>ケイカク</t>
    </rPh>
    <rPh sb="254" eb="256">
      <t>サクテイ</t>
    </rPh>
    <rPh sb="258" eb="260">
      <t>タイヨウ</t>
    </rPh>
    <rPh sb="260" eb="262">
      <t>ネンスウ</t>
    </rPh>
    <rPh sb="263" eb="264">
      <t>オウ</t>
    </rPh>
    <rPh sb="266" eb="268">
      <t>カンキョ</t>
    </rPh>
    <rPh sb="269" eb="271">
      <t>テキセイ</t>
    </rPh>
    <rPh sb="272" eb="274">
      <t>イジ</t>
    </rPh>
    <rPh sb="274" eb="276">
      <t>カンリ</t>
    </rPh>
    <rPh sb="284" eb="28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</si>
</sst>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1-475D-8F17-DAB317B4EF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C941-475D-8F17-DAB317B4EF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D-49F1-A4AA-56761CAEED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8C1D-49F1-A4AA-56761CAEED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69.62</c:v>
                </c:pt>
                <c:pt idx="1">
                  <c:v>67.760000000000005</c:v>
                </c:pt>
                <c:pt idx="2">
                  <c:v>68.73</c:v>
                </c:pt>
                <c:pt idx="3">
                  <c:v>74.7</c:v>
                </c:pt>
                <c:pt idx="4">
                  <c:v>67.8</c:v>
                </c:pt>
              </c:numCache>
            </c:numRef>
          </c:val>
          <c:extLst>
            <c:ext xmlns:c16="http://schemas.microsoft.com/office/drawing/2014/chart" uri="{C3380CC4-5D6E-409C-BE32-E72D297353CC}">
              <c16:uniqueId val="{00000000-31CA-40F5-AEB8-8220CEFAFF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31CA-40F5-AEB8-8220CEFAFF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73.260000000000005</c:v>
                </c:pt>
                <c:pt idx="1">
                  <c:v>64.13</c:v>
                </c:pt>
                <c:pt idx="2">
                  <c:v>55.05</c:v>
                </c:pt>
                <c:pt idx="3">
                  <c:v>51</c:v>
                </c:pt>
                <c:pt idx="4">
                  <c:v>83.18</c:v>
                </c:pt>
              </c:numCache>
            </c:numRef>
          </c:val>
          <c:extLst>
            <c:ext xmlns:c16="http://schemas.microsoft.com/office/drawing/2014/chart" uri="{C3380CC4-5D6E-409C-BE32-E72D297353CC}">
              <c16:uniqueId val="{00000000-717F-45B2-9992-6F00CDAE12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F-45B2-9992-6F00CDAE12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A-48E7-98C0-F4E0D16788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A-48E7-98C0-F4E0D16788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2-4D85-ABEF-40469C7B92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2-4D85-ABEF-40469C7B92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7-4301-BF5D-E31F5AB5EB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7-4301-BF5D-E31F5AB5EB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1-4D4E-BFB0-1A85A0BCCC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1-4D4E-BFB0-1A85A0BCCC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3349.26</c:v>
                </c:pt>
                <c:pt idx="1">
                  <c:v>3021.32</c:v>
                </c:pt>
                <c:pt idx="2">
                  <c:v>3574.81</c:v>
                </c:pt>
                <c:pt idx="3">
                  <c:v>2221.6999999999998</c:v>
                </c:pt>
                <c:pt idx="4">
                  <c:v>2073.3000000000002</c:v>
                </c:pt>
              </c:numCache>
            </c:numRef>
          </c:val>
          <c:extLst>
            <c:ext xmlns:c16="http://schemas.microsoft.com/office/drawing/2014/chart" uri="{C3380CC4-5D6E-409C-BE32-E72D297353CC}">
              <c16:uniqueId val="{00000000-C0FE-4103-BF5C-3F253AE9DB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C0FE-4103-BF5C-3F253AE9DB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67.92</c:v>
                </c:pt>
                <c:pt idx="1">
                  <c:v>67.97</c:v>
                </c:pt>
                <c:pt idx="2">
                  <c:v>98.76</c:v>
                </c:pt>
                <c:pt idx="3">
                  <c:v>55.88</c:v>
                </c:pt>
                <c:pt idx="4">
                  <c:v>73.86</c:v>
                </c:pt>
              </c:numCache>
            </c:numRef>
          </c:val>
          <c:extLst>
            <c:ext xmlns:c16="http://schemas.microsoft.com/office/drawing/2014/chart" uri="{C3380CC4-5D6E-409C-BE32-E72D297353CC}">
              <c16:uniqueId val="{00000000-0870-4A31-B9AD-5B4C3E6738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0870-4A31-B9AD-5B4C3E6738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218.68</c:v>
                </c:pt>
                <c:pt idx="1">
                  <c:v>218.63</c:v>
                </c:pt>
                <c:pt idx="2">
                  <c:v>150</c:v>
                </c:pt>
                <c:pt idx="3">
                  <c:v>268.64</c:v>
                </c:pt>
                <c:pt idx="4">
                  <c:v>202.35</c:v>
                </c:pt>
              </c:numCache>
            </c:numRef>
          </c:val>
          <c:extLst>
            <c:ext xmlns:c16="http://schemas.microsoft.com/office/drawing/2014/chart" uri="{C3380CC4-5D6E-409C-BE32-E72D297353CC}">
              <c16:uniqueId val="{00000000-39FD-483D-8AF0-F34576D25F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39FD-483D-8AF0-F34576D25F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益城町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32967</v>
      </c>
      <c r="AM8" s="50"/>
      <c r="AN8" s="50"/>
      <c r="AO8" s="50"/>
      <c r="AP8" s="50"/>
      <c r="AQ8" s="50"/>
      <c r="AR8" s="50"/>
      <c r="AS8" s="50"/>
      <c r="AT8" s="45">
        <f>データ!T6</f>
        <v>65.680000000000007</v>
      </c>
      <c r="AU8" s="45"/>
      <c r="AV8" s="45"/>
      <c r="AW8" s="45"/>
      <c r="AX8" s="45"/>
      <c r="AY8" s="45"/>
      <c r="AZ8" s="45"/>
      <c r="BA8" s="45"/>
      <c r="BB8" s="45">
        <f>データ!U6</f>
        <v>501.93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13.96</v>
      </c>
      <c r="Q10" s="45"/>
      <c r="R10" s="45"/>
      <c r="S10" s="45"/>
      <c r="T10" s="45"/>
      <c r="U10" s="45"/>
      <c r="V10" s="45"/>
      <c r="W10" s="45">
        <f>データ!Q6</f>
        <v>75.19</v>
      </c>
      <c r="X10" s="45"/>
      <c r="Y10" s="45"/>
      <c r="Z10" s="45"/>
      <c r="AA10" s="45"/>
      <c r="AB10" s="45"/>
      <c r="AC10" s="45"/>
      <c r="AD10" s="50">
        <f>データ!R6</f>
        <v>2876</v>
      </c>
      <c r="AE10" s="50"/>
      <c r="AF10" s="50"/>
      <c r="AG10" s="50"/>
      <c r="AH10" s="50"/>
      <c r="AI10" s="50"/>
      <c r="AJ10" s="50"/>
      <c r="AK10" s="2"/>
      <c r="AL10" s="50">
        <f>データ!V6</f>
        <v>4584</v>
      </c>
      <c r="AM10" s="50"/>
      <c r="AN10" s="50"/>
      <c r="AO10" s="50"/>
      <c r="AP10" s="50"/>
      <c r="AQ10" s="50"/>
      <c r="AR10" s="50"/>
      <c r="AS10" s="50"/>
      <c r="AT10" s="45">
        <f>データ!W6</f>
        <v>1.1499999999999999</v>
      </c>
      <c r="AU10" s="45"/>
      <c r="AV10" s="45"/>
      <c r="AW10" s="45"/>
      <c r="AX10" s="45"/>
      <c r="AY10" s="45"/>
      <c r="AZ10" s="45"/>
      <c r="BA10" s="45"/>
      <c r="BB10" s="45">
        <f>データ!X6</f>
        <v>3986.09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oH+uOWEcZOGlchae2sy2qBuXjkUX3h+h7wCEcjhfVSMkFT5p/cD3MhqKFvKXhKuxpaXe6JWIJmsgBs1j4EBpTA==" saltValue="y07LD5ROjor3OWmkJrpn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434434</v>
      </c>
      <c r="D6" s="33">
        <f t="shared" si="3"/>
        <v>47</v>
      </c>
      <c r="E6" s="33">
        <f t="shared" si="3"/>
        <v>17</v>
      </c>
      <c r="F6" s="33">
        <f t="shared" si="3"/>
        <v>4</v>
      </c>
      <c r="G6" s="33">
        <f t="shared" si="3"/>
        <v>0</v>
      </c>
      <c r="H6" s="33" t="str">
        <f t="shared" si="3"/>
        <v>熊本県　益城町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13.96</v>
      </c>
      <c r="Q6" s="34">
        <f t="shared" si="3"/>
        <v>75.19</v>
      </c>
      <c r="R6" s="34">
        <f t="shared" si="3"/>
        <v>2876</v>
      </c>
      <c r="S6" s="34">
        <f t="shared" si="3"/>
        <v>32967</v>
      </c>
      <c r="T6" s="34">
        <f t="shared" si="3"/>
        <v>65.680000000000007</v>
      </c>
      <c r="U6" s="34">
        <f t="shared" si="3"/>
        <v>501.93</v>
      </c>
      <c r="V6" s="34">
        <f t="shared" si="3"/>
        <v>4584</v>
      </c>
      <c r="W6" s="34">
        <f t="shared" si="3"/>
        <v>1.1499999999999999</v>
      </c>
      <c r="X6" s="34">
        <f t="shared" si="3"/>
        <v>3986.09</v>
      </c>
      <c r="Y6" s="35">
        <f>IF(Y7="",NA(),Y7)</f>
        <v>73.260000000000005</v>
      </c>
      <c r="Z6" s="35">
        <f t="shared" ref="Z6:AH6" si="4">IF(Z7="",NA(),Z7)</f>
        <v>64.13</v>
      </c>
      <c r="AA6" s="35">
        <f t="shared" si="4"/>
        <v>55.05</v>
      </c>
      <c r="AB6" s="35">
        <f t="shared" si="4"/>
        <v>51</v>
      </c>
      <c r="AC6" s="35">
        <f t="shared" si="4"/>
        <v>83.18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3349.26</v>
      </c>
      <c r="BG6" s="35">
        <f t="shared" ref="BG6:BO6" si="7">IF(BG7="",NA(),BG7)</f>
        <v>3021.32</v>
      </c>
      <c r="BH6" s="35">
        <f t="shared" si="7"/>
        <v>3574.81</v>
      </c>
      <c r="BI6" s="35">
        <f t="shared" si="7"/>
        <v>2221.6999999999998</v>
      </c>
      <c r="BJ6" s="35">
        <f t="shared" si="7"/>
        <v>2073.3000000000002</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67.92</v>
      </c>
      <c r="BR6" s="35">
        <f t="shared" ref="BR6:BZ6" si="8">IF(BR7="",NA(),BR7)</f>
        <v>67.97</v>
      </c>
      <c r="BS6" s="35">
        <f t="shared" si="8"/>
        <v>98.76</v>
      </c>
      <c r="BT6" s="35">
        <f t="shared" si="8"/>
        <v>55.88</v>
      </c>
      <c r="BU6" s="35">
        <f t="shared" si="8"/>
        <v>73.86</v>
      </c>
      <c r="BV6" s="35">
        <f t="shared" si="8"/>
        <v>50.54</v>
      </c>
      <c r="BW6" s="35">
        <f t="shared" si="8"/>
        <v>49.22</v>
      </c>
      <c r="BX6" s="35">
        <f t="shared" si="8"/>
        <v>53.7</v>
      </c>
      <c r="BY6" s="35">
        <f t="shared" si="8"/>
        <v>61.54</v>
      </c>
      <c r="BZ6" s="35">
        <f t="shared" si="8"/>
        <v>63.97</v>
      </c>
      <c r="CA6" s="34" t="str">
        <f>IF(CA7="","",IF(CA7="-","【-】","【"&amp;SUBSTITUTE(TEXT(CA7,"#,##0.00"),"-","△")&amp;"】"))</f>
        <v>【74.48】</v>
      </c>
      <c r="CB6" s="35">
        <f>IF(CB7="",NA(),CB7)</f>
        <v>218.68</v>
      </c>
      <c r="CC6" s="35">
        <f t="shared" ref="CC6:CK6" si="9">IF(CC7="",NA(),CC7)</f>
        <v>218.63</v>
      </c>
      <c r="CD6" s="35">
        <f t="shared" si="9"/>
        <v>150</v>
      </c>
      <c r="CE6" s="35">
        <f t="shared" si="9"/>
        <v>268.64</v>
      </c>
      <c r="CF6" s="35">
        <f t="shared" si="9"/>
        <v>202.35</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69.62</v>
      </c>
      <c r="CY6" s="35">
        <f t="shared" ref="CY6:DG6" si="11">IF(CY7="",NA(),CY7)</f>
        <v>67.760000000000005</v>
      </c>
      <c r="CZ6" s="35">
        <f t="shared" si="11"/>
        <v>68.73</v>
      </c>
      <c r="DA6" s="35">
        <f t="shared" si="11"/>
        <v>74.7</v>
      </c>
      <c r="DB6" s="35">
        <f t="shared" si="11"/>
        <v>67.8</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434434</v>
      </c>
      <c r="D7" s="37">
        <v>47</v>
      </c>
      <c r="E7" s="37">
        <v>17</v>
      </c>
      <c r="F7" s="37">
        <v>4</v>
      </c>
      <c r="G7" s="37">
        <v>0</v>
      </c>
      <c r="H7" s="37" t="s">
        <v>98</v>
      </c>
      <c r="I7" s="37" t="s">
        <v>99</v>
      </c>
      <c r="J7" s="37" t="s">
        <v>100</v>
      </c>
      <c r="K7" s="37" t="s">
        <v>101</v>
      </c>
      <c r="L7" s="37" t="s">
        <v>102</v>
      </c>
      <c r="M7" s="37" t="s">
        <v>103</v>
      </c>
      <c r="N7" s="38" t="s">
        <v>104</v>
      </c>
      <c r="O7" s="38" t="s">
        <v>105</v>
      </c>
      <c r="P7" s="38">
        <v>13.96</v>
      </c>
      <c r="Q7" s="38">
        <v>75.19</v>
      </c>
      <c r="R7" s="38">
        <v>2876</v>
      </c>
      <c r="S7" s="38">
        <v>32967</v>
      </c>
      <c r="T7" s="38">
        <v>65.680000000000007</v>
      </c>
      <c r="U7" s="38">
        <v>501.93</v>
      </c>
      <c r="V7" s="38">
        <v>4584</v>
      </c>
      <c r="W7" s="38">
        <v>1.1499999999999999</v>
      </c>
      <c r="X7" s="38">
        <v>3986.09</v>
      </c>
      <c r="Y7" s="38">
        <v>73.260000000000005</v>
      </c>
      <c r="Z7" s="38">
        <v>64.13</v>
      </c>
      <c r="AA7" s="38">
        <v>55.05</v>
      </c>
      <c r="AB7" s="38">
        <v>51</v>
      </c>
      <c r="AC7" s="38">
        <v>83.18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3349.26</v>
      </c>
      <c r="BG7" s="38">
        <v>3021.32</v>
      </c>
      <c r="BH7" s="38">
        <v>3574.81</v>
      </c>
      <c r="BI7" s="38">
        <v>2221.6999999999998</v>
      </c>
      <c r="BJ7" s="38">
        <v>2073.3000000000002</v>
      </c>
      <c r="BK7" s="38">
        <v>1671.86</v>
      </c>
      <c r="BL7" s="38">
        <v>1673.47</v>
      </c>
      <c r="BM7" s="38">
        <v>1592.72</v>
      </c>
      <c r="BN7" s="38">
        <v>1223.96</v>
      </c>
      <c r="BO7" s="38">
        <v>1269.1500000000001</v>
      </c>
      <c r="BP7" s="38">
        <v>1209.4000000000001</v>
      </c>
      <c r="BQ7" s="38">
        <v>67.92</v>
      </c>
      <c r="BR7" s="38">
        <v>67.97</v>
      </c>
      <c r="BS7" s="38">
        <v>98.76</v>
      </c>
      <c r="BT7" s="38">
        <v>55.88</v>
      </c>
      <c r="BU7" s="38">
        <v>73.86</v>
      </c>
      <c r="BV7" s="38">
        <v>50.54</v>
      </c>
      <c r="BW7" s="38">
        <v>49.22</v>
      </c>
      <c r="BX7" s="38">
        <v>53.7</v>
      </c>
      <c r="BY7" s="38">
        <v>61.54</v>
      </c>
      <c r="BZ7" s="38">
        <v>63.97</v>
      </c>
      <c r="CA7" s="38">
        <v>74.48</v>
      </c>
      <c r="CB7" s="38">
        <v>218.68</v>
      </c>
      <c r="CC7" s="38">
        <v>218.63</v>
      </c>
      <c r="CD7" s="38">
        <v>150</v>
      </c>
      <c r="CE7" s="38">
        <v>268.64</v>
      </c>
      <c r="CF7" s="38">
        <v>202.35</v>
      </c>
      <c r="CG7" s="38">
        <v>320.36</v>
      </c>
      <c r="CH7" s="38">
        <v>332.02</v>
      </c>
      <c r="CI7" s="38">
        <v>300.35000000000002</v>
      </c>
      <c r="CJ7" s="38">
        <v>267.86</v>
      </c>
      <c r="CK7" s="38">
        <v>256.82</v>
      </c>
      <c r="CL7" s="38">
        <v>219.46</v>
      </c>
      <c r="CM7" s="38" t="s">
        <v>104</v>
      </c>
      <c r="CN7" s="38" t="s">
        <v>104</v>
      </c>
      <c r="CO7" s="38" t="s">
        <v>104</v>
      </c>
      <c r="CP7" s="38" t="s">
        <v>104</v>
      </c>
      <c r="CQ7" s="38" t="s">
        <v>104</v>
      </c>
      <c r="CR7" s="38">
        <v>34.74</v>
      </c>
      <c r="CS7" s="38">
        <v>36.65</v>
      </c>
      <c r="CT7" s="38">
        <v>37.72</v>
      </c>
      <c r="CU7" s="38">
        <v>37.08</v>
      </c>
      <c r="CV7" s="38">
        <v>37.46</v>
      </c>
      <c r="CW7" s="38">
        <v>42.82</v>
      </c>
      <c r="CX7" s="38">
        <v>69.62</v>
      </c>
      <c r="CY7" s="38">
        <v>67.760000000000005</v>
      </c>
      <c r="CZ7" s="38">
        <v>68.73</v>
      </c>
      <c r="DA7" s="38">
        <v>74.7</v>
      </c>
      <c r="DB7" s="38">
        <v>67.8</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cp:lastPrinted>2020-01-28T04:17:00Z</cp:lastPrinted>
  <dcterms:created xsi:type="dcterms:W3CDTF">2019-12-05T05:14:44Z</dcterms:created>
  <dcterms:modified xsi:type="dcterms:W3CDTF">2020-01-28T04:17:36Z</dcterms:modified>
  <cp:category/>
</cp:coreProperties>
</file>