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2\_NAS_Media\平成31年度\07 公営企業総括\33 H30決算経営比較分析表\03 市町村→県\19_和水町【病院、下水道、簡水】格納済\下水道（法非適）\"/>
    </mc:Choice>
  </mc:AlternateContent>
  <workbookProtection workbookAlgorithmName="SHA-512" workbookHashValue="WfYl/C3cfCyngvrUF2pCzKWZefv7846BOkwx2A1lcjMyJTm98CPJXn6PD+tin12v9Y6jJXSr3x2kJrj3h1omxA==" workbookSaltValue="D5X4r6sXaEXNMBek4GI3Ig==" workbookSpinCount="100000" lockStructure="1"/>
  <bookViews>
    <workbookView xWindow="0" yWindow="0" windowWidth="2049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<sst xmlns="http://schemas.openxmlformats.org/spreadsheetml/2006/main" count="228" uniqueCount="114">
  <si>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</si>
  <si>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</si>
  <si>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</si>
  <si>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</si>
  <si>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</si>
  <si>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</si>
  <si>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</si>
  <si>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</si>
  <si>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</si>
  <si>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</si>
  <si>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</si>
  <si>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</si>
  <si>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</si>
  <si>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</si>
  <si>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</si>
  <si>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</si>
  <si>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</si>
  <si>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</si>
  <si>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</si>
  <si>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</si>
  <si>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</si>
  <si>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</si>
  <si>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</si>
  <si>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</si>
  <si>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</si>
  <si>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</si>
  <si>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</si>
  <si>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</si>
  <si>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</si>
  <si>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</si>
  <si>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</si>
  <si>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</si>
  <si>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</si>
  <si>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</si>
  <si>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</si>
  <si>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</si>
  <si>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</si>
  <si>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</si>
  <si>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</si>
  <si>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</si>
  <si>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</si>
  <si>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</si>
  <si>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</si>
  <si>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</si>
  <si>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</si>
  <si>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</si>
  <si>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</si>
  <si>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</si>
  <si>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</si>
  <si>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</si>
  <si>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</si>
  <si>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</si>
  <si>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</si>
  <si>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</si>
  <si>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</si>
  <si>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</si>
  <si>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</si>
  <si>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</si>
  <si>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</si>
  <si>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</si>
  <si>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</si>
  <si>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</si>
  <si>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</si>
  <si>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</si>
  <si>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</si>
  <si>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</si>
  <si>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</si>
  <si>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</si>
  <si>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</si>
  <si>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</si>
  <si>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</si>
  <si>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</si>
  <si>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</si>
  <si>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</si>
  <si>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</si>
  <si>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</si>
  <si>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</si>
  <si>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</si>
  <si>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</si>
  <si>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</si>
  <si>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</si>
  <si>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</si>
  <si>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</si>
  <si>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</si>
  <si>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</si>
  <si>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</si>
  <si>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</si>
  <si>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</si>
  <si>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</si>
  <si>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</si>
  <si>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</si>
  <si>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</si>
  <si>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</si>
  <si>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</si>
  <si>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</si>
  <si>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</si>
  <si>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</si>
  <si>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</si>
  <si>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和水町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</si>
  <si>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</si>
  <si>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</si>
  <si>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</si>
  <si>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</si>
  <si>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</si>
  <si>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</si>
  <si>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</si>
  <si>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</si>
  <si>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</si>
  <si>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</si>
  <si>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</si>
  <si>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</si>
  <si>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・管渠の敷設からの経過期間は１６年程度であり、現時点では特に異常は発見されていない。今後も適切な点検を行い、管渠寿命の延長に資するよう努める。</t>
    <phoneticPr fontId="15"/>
  </si>
  <si>
    <t xml:space="preserve">①収益的収支比率は、H26年度から60％代で横ばいであったが、H29年度より100％台に回復した。
【要因】
・総費用と地方債償還金の減少及び、接続戸数の増加等により回復。
【対策】
・設備機器の状態を保つためにも必要な点検・補修等の維持管理は継続する必要があるが、状態を把握したうえで優先具合を勘案し、費用の平準化を図ることにする。具体的には維持管理費を年間26,000千円程度に抑制することを目標とする。
②下水道への接続戸数は年々増加（H29年度：432戸⇒H30年度：443戸）している、これに比例し施設利用率及び水洗化率についても微増している。
【要因】
・住宅の建設により使用人員が増加（H29年度：1,154人⇒H30年度：1,171人）したことにより、排出水量が増加したと推測される。
【対策】
・近年、10件強で推移している接続件数を、広報活動等により維持していく。
</t>
    <rPh sb="22" eb="23">
      <t>ヨコ</t>
    </rPh>
    <rPh sb="34" eb="36">
      <t>ネンド</t>
    </rPh>
    <rPh sb="42" eb="43">
      <t>ダイ</t>
    </rPh>
    <rPh sb="44" eb="46">
      <t>カイフク</t>
    </rPh>
    <rPh sb="56" eb="59">
      <t>ソウヒヨウ</t>
    </rPh>
    <rPh sb="60" eb="62">
      <t>チホウ</t>
    </rPh>
    <rPh sb="62" eb="63">
      <t>サイ</t>
    </rPh>
    <rPh sb="63" eb="65">
      <t>ショウカン</t>
    </rPh>
    <rPh sb="65" eb="66">
      <t>キン</t>
    </rPh>
    <rPh sb="67" eb="69">
      <t>ゲンショウ</t>
    </rPh>
    <rPh sb="69" eb="70">
      <t>オヨ</t>
    </rPh>
    <rPh sb="72" eb="74">
      <t>セツゾク</t>
    </rPh>
    <rPh sb="74" eb="76">
      <t>コスウ</t>
    </rPh>
    <rPh sb="77" eb="79">
      <t>ゾウカ</t>
    </rPh>
    <rPh sb="79" eb="80">
      <t>トウ</t>
    </rPh>
    <rPh sb="83" eb="85">
      <t>カイフク</t>
    </rPh>
    <rPh sb="285" eb="287">
      <t>ジュウタク</t>
    </rPh>
    <rPh sb="386" eb="388">
      <t>イジ</t>
    </rPh>
    <phoneticPr fontId="15"/>
  </si>
  <si>
    <t xml:space="preserve">①今後、設備の修繕・補修費用が増加していくことが予想される。そのため、計画的にメンテナンスを実施し、年度間の歳出額の差異を抑制する。
②地方債の償還額は、H30年度以降は20百万円台に漸減していく見込みである。今後、ソフト事業での起債発行の可能性があるが、経営体力に対し過度にならないよう事業計画を立案する。
③処理区域内人口密度が低いこともあり、汚水処理原価は高い数値での推移となっているが、処理区域内の接続率を向上させることで、汚水処理原価を低下させたい。R1年度には水洗化率を70％を目標とする。
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</si>
</sst>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A5-4D21-9337-2BF92060A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0.26</c:v>
                </c:pt>
                <c:pt idx="2">
                  <c:v>0.13</c:v>
                </c:pt>
                <c:pt idx="3">
                  <c:v>0.13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A5-4D21-9337-2BF92060A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50.5</c:v>
                </c:pt>
                <c:pt idx="1">
                  <c:v>52.13</c:v>
                </c:pt>
                <c:pt idx="2">
                  <c:v>62.25</c:v>
                </c:pt>
                <c:pt idx="3">
                  <c:v>62.25</c:v>
                </c:pt>
                <c:pt idx="4">
                  <c:v>68.25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0-45C8-8345-89A8C886E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34.74</c:v>
                </c:pt>
                <c:pt idx="1">
                  <c:v>36.65</c:v>
                </c:pt>
                <c:pt idx="2">
                  <c:v>37.72</c:v>
                </c:pt>
                <c:pt idx="3">
                  <c:v>37.08</c:v>
                </c:pt>
                <c:pt idx="4">
                  <c:v>37.46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A0-45C8-8345-89A8C886E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81.180000000000007</c:v>
                </c:pt>
                <c:pt idx="1">
                  <c:v>87.29</c:v>
                </c:pt>
                <c:pt idx="2">
                  <c:v>87.75</c:v>
                </c:pt>
                <c:pt idx="3">
                  <c:v>68.27</c:v>
                </c:pt>
                <c:pt idx="4">
                  <c:v>69.790000000000006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8-4668-B65C-CC07785DA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70.14</c:v>
                </c:pt>
                <c:pt idx="1">
                  <c:v>68.83</c:v>
                </c:pt>
                <c:pt idx="2">
                  <c:v>68.459999999999994</c:v>
                </c:pt>
                <c:pt idx="3">
                  <c:v>67.22</c:v>
                </c:pt>
                <c:pt idx="4">
                  <c:v>67.459999999999994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D8-4668-B65C-CC07785DA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66.13</c:v>
                </c:pt>
                <c:pt idx="1">
                  <c:v>66.03</c:v>
                </c:pt>
                <c:pt idx="2">
                  <c:v>68.31</c:v>
                </c:pt>
                <c:pt idx="3">
                  <c:v>100.32</c:v>
                </c:pt>
                <c:pt idx="4">
                  <c:v>106.2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6-4E4E-97A8-CB17EC890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C6-4E4E-97A8-CB17EC890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2-4584-A0F6-FA3054E0F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F2-4584-A0F6-FA3054E0F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E-4B8D-AB41-E9D430166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9E-4B8D-AB41-E9D430166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D-4B38-8568-1C99F13BC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2D-4B38-8568-1C99F13BC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7-42D5-A36C-7AAAEB2DE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77-42D5-A36C-7AAAEB2DE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762.02</c:v>
                </c:pt>
                <c:pt idx="1">
                  <c:v>641.01</c:v>
                </c:pt>
                <c:pt idx="2">
                  <c:v>1387.89</c:v>
                </c:pt>
                <c:pt idx="3">
                  <c:v>1228.49</c:v>
                </c:pt>
                <c:pt idx="4">
                  <c:v>1125.46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4-4FE9-BC99-F1F12A5B6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1671.86</c:v>
                </c:pt>
                <c:pt idx="1">
                  <c:v>1673.47</c:v>
                </c:pt>
                <c:pt idx="2">
                  <c:v>1592.72</c:v>
                </c:pt>
                <c:pt idx="3">
                  <c:v>1223.96</c:v>
                </c:pt>
                <c:pt idx="4">
                  <c:v>1269.1500000000001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64-4FE9-BC99-F1F12A5B6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42.85</c:v>
                </c:pt>
                <c:pt idx="1">
                  <c:v>45.25</c:v>
                </c:pt>
                <c:pt idx="2">
                  <c:v>48.6</c:v>
                </c:pt>
                <c:pt idx="3">
                  <c:v>74.31</c:v>
                </c:pt>
                <c:pt idx="4">
                  <c:v>87.34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8-4343-8F5F-A4ABF2485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50.54</c:v>
                </c:pt>
                <c:pt idx="1">
                  <c:v>49.22</c:v>
                </c:pt>
                <c:pt idx="2">
                  <c:v>53.7</c:v>
                </c:pt>
                <c:pt idx="3">
                  <c:v>61.54</c:v>
                </c:pt>
                <c:pt idx="4">
                  <c:v>63.97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88-4343-8F5F-A4ABF2485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357.55</c:v>
                </c:pt>
                <c:pt idx="1">
                  <c:v>346.4</c:v>
                </c:pt>
                <c:pt idx="2">
                  <c:v>289.20999999999998</c:v>
                </c:pt>
                <c:pt idx="3">
                  <c:v>195.92</c:v>
                </c:pt>
                <c:pt idx="4">
                  <c:v>172.31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FE-4C4C-B41E-50C800C5E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320.36</c:v>
                </c:pt>
                <c:pt idx="1">
                  <c:v>332.02</c:v>
                </c:pt>
                <c:pt idx="2">
                  <c:v>300.35000000000002</c:v>
                </c:pt>
                <c:pt idx="3">
                  <c:v>267.86</c:v>
                </c:pt>
                <c:pt idx="4">
                  <c:v>256.82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FE-4C4C-B41E-50C800C5E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I58" zoomScaleNormal="100" workbookViewId="0">
      <selection activeCell="BD62" sqref="BD6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熊本県　和水町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特定環境保全公共下水道</v>
      </c>
      <c r="Q8" s="71"/>
      <c r="R8" s="71"/>
      <c r="S8" s="71"/>
      <c r="T8" s="71"/>
      <c r="U8" s="71"/>
      <c r="V8" s="71"/>
      <c r="W8" s="71" t="str">
        <f>データ!L6</f>
        <v>D3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10074</v>
      </c>
      <c r="AM8" s="68"/>
      <c r="AN8" s="68"/>
      <c r="AO8" s="68"/>
      <c r="AP8" s="68"/>
      <c r="AQ8" s="68"/>
      <c r="AR8" s="68"/>
      <c r="AS8" s="68"/>
      <c r="AT8" s="67">
        <f>データ!T6</f>
        <v>98.78</v>
      </c>
      <c r="AU8" s="67"/>
      <c r="AV8" s="67"/>
      <c r="AW8" s="67"/>
      <c r="AX8" s="67"/>
      <c r="AY8" s="67"/>
      <c r="AZ8" s="67"/>
      <c r="BA8" s="67"/>
      <c r="BB8" s="67">
        <f>データ!U6</f>
        <v>101.98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16.77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4320</v>
      </c>
      <c r="AE10" s="68"/>
      <c r="AF10" s="68"/>
      <c r="AG10" s="68"/>
      <c r="AH10" s="68"/>
      <c r="AI10" s="68"/>
      <c r="AJ10" s="68"/>
      <c r="AK10" s="2"/>
      <c r="AL10" s="68">
        <f>データ!V6</f>
        <v>1678</v>
      </c>
      <c r="AM10" s="68"/>
      <c r="AN10" s="68"/>
      <c r="AO10" s="68"/>
      <c r="AP10" s="68"/>
      <c r="AQ10" s="68"/>
      <c r="AR10" s="68"/>
      <c r="AS10" s="68"/>
      <c r="AT10" s="67">
        <f>データ!W6</f>
        <v>0.62</v>
      </c>
      <c r="AU10" s="67"/>
      <c r="AV10" s="67"/>
      <c r="AW10" s="67"/>
      <c r="AX10" s="67"/>
      <c r="AY10" s="67"/>
      <c r="AZ10" s="67"/>
      <c r="BA10" s="67"/>
      <c r="BB10" s="67">
        <f>データ!X6</f>
        <v>2706.45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112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111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113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【1,209.40】</v>
      </c>
      <c r="I86" s="26" t="str">
        <f>データ!CA6</f>
        <v>【74.48】</v>
      </c>
      <c r="J86" s="26" t="str">
        <f>データ!CL6</f>
        <v>【219.46】</v>
      </c>
      <c r="K86" s="26" t="str">
        <f>データ!CW6</f>
        <v>【42.82】</v>
      </c>
      <c r="L86" s="26" t="str">
        <f>データ!DH6</f>
        <v>【83.36】</v>
      </c>
      <c r="M86" s="26" t="s">
        <v>44</v>
      </c>
      <c r="N86" s="26" t="s">
        <v>43</v>
      </c>
      <c r="O86" s="26" t="str">
        <f>データ!EO6</f>
        <v>【0.12】</v>
      </c>
    </row>
  </sheetData>
  <sheetProtection algorithmName="SHA-512" hashValue="vrsJ6j2qic30Jfmwsc7373stGOvwUlmiTkdhCP5NUzEUOxUFrJTKD/hX0Mh0j8q+poqEnXAnfSEjhPuUiSZ/7g==" saltValue="gR57mtS1Po6+k+5aUmnkB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433691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熊本県　和水町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16.77</v>
      </c>
      <c r="Q6" s="34">
        <f t="shared" si="3"/>
        <v>100</v>
      </c>
      <c r="R6" s="34">
        <f t="shared" si="3"/>
        <v>4320</v>
      </c>
      <c r="S6" s="34">
        <f t="shared" si="3"/>
        <v>10074</v>
      </c>
      <c r="T6" s="34">
        <f t="shared" si="3"/>
        <v>98.78</v>
      </c>
      <c r="U6" s="34">
        <f t="shared" si="3"/>
        <v>101.98</v>
      </c>
      <c r="V6" s="34">
        <f t="shared" si="3"/>
        <v>1678</v>
      </c>
      <c r="W6" s="34">
        <f t="shared" si="3"/>
        <v>0.62</v>
      </c>
      <c r="X6" s="34">
        <f t="shared" si="3"/>
        <v>2706.45</v>
      </c>
      <c r="Y6" s="35">
        <f>IF(Y7="",NA(),Y7)</f>
        <v>66.13</v>
      </c>
      <c r="Z6" s="35">
        <f t="shared" ref="Z6:AH6" si="4">IF(Z7="",NA(),Z7)</f>
        <v>66.03</v>
      </c>
      <c r="AA6" s="35">
        <f t="shared" si="4"/>
        <v>68.31</v>
      </c>
      <c r="AB6" s="35">
        <f t="shared" si="4"/>
        <v>100.32</v>
      </c>
      <c r="AC6" s="35">
        <f t="shared" si="4"/>
        <v>106.2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762.02</v>
      </c>
      <c r="BG6" s="35">
        <f t="shared" ref="BG6:BO6" si="7">IF(BG7="",NA(),BG7)</f>
        <v>641.01</v>
      </c>
      <c r="BH6" s="35">
        <f t="shared" si="7"/>
        <v>1387.89</v>
      </c>
      <c r="BI6" s="35">
        <f t="shared" si="7"/>
        <v>1228.49</v>
      </c>
      <c r="BJ6" s="35">
        <f t="shared" si="7"/>
        <v>1125.46</v>
      </c>
      <c r="BK6" s="35">
        <f t="shared" si="7"/>
        <v>1671.86</v>
      </c>
      <c r="BL6" s="35">
        <f t="shared" si="7"/>
        <v>1673.47</v>
      </c>
      <c r="BM6" s="35">
        <f t="shared" si="7"/>
        <v>1592.72</v>
      </c>
      <c r="BN6" s="35">
        <f t="shared" si="7"/>
        <v>1223.96</v>
      </c>
      <c r="BO6" s="35">
        <f t="shared" si="7"/>
        <v>1269.1500000000001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42.85</v>
      </c>
      <c r="BR6" s="35">
        <f t="shared" ref="BR6:BZ6" si="8">IF(BR7="",NA(),BR7)</f>
        <v>45.25</v>
      </c>
      <c r="BS6" s="35">
        <f t="shared" si="8"/>
        <v>48.6</v>
      </c>
      <c r="BT6" s="35">
        <f t="shared" si="8"/>
        <v>74.31</v>
      </c>
      <c r="BU6" s="35">
        <f t="shared" si="8"/>
        <v>87.34</v>
      </c>
      <c r="BV6" s="35">
        <f t="shared" si="8"/>
        <v>50.54</v>
      </c>
      <c r="BW6" s="35">
        <f t="shared" si="8"/>
        <v>49.22</v>
      </c>
      <c r="BX6" s="35">
        <f t="shared" si="8"/>
        <v>53.7</v>
      </c>
      <c r="BY6" s="35">
        <f t="shared" si="8"/>
        <v>61.54</v>
      </c>
      <c r="BZ6" s="35">
        <f t="shared" si="8"/>
        <v>63.97</v>
      </c>
      <c r="CA6" s="34" t="str">
        <f>IF(CA7="","",IF(CA7="-","【-】","【"&amp;SUBSTITUTE(TEXT(CA7,"#,##0.00"),"-","△")&amp;"】"))</f>
        <v>【74.48】</v>
      </c>
      <c r="CB6" s="35">
        <f>IF(CB7="",NA(),CB7)</f>
        <v>357.55</v>
      </c>
      <c r="CC6" s="35">
        <f t="shared" ref="CC6:CK6" si="9">IF(CC7="",NA(),CC7)</f>
        <v>346.4</v>
      </c>
      <c r="CD6" s="35">
        <f t="shared" si="9"/>
        <v>289.20999999999998</v>
      </c>
      <c r="CE6" s="35">
        <f t="shared" si="9"/>
        <v>195.92</v>
      </c>
      <c r="CF6" s="35">
        <f t="shared" si="9"/>
        <v>172.31</v>
      </c>
      <c r="CG6" s="35">
        <f t="shared" si="9"/>
        <v>320.36</v>
      </c>
      <c r="CH6" s="35">
        <f t="shared" si="9"/>
        <v>332.02</v>
      </c>
      <c r="CI6" s="35">
        <f t="shared" si="9"/>
        <v>300.35000000000002</v>
      </c>
      <c r="CJ6" s="35">
        <f t="shared" si="9"/>
        <v>267.86</v>
      </c>
      <c r="CK6" s="35">
        <f t="shared" si="9"/>
        <v>256.82</v>
      </c>
      <c r="CL6" s="34" t="str">
        <f>IF(CL7="","",IF(CL7="-","【-】","【"&amp;SUBSTITUTE(TEXT(CL7,"#,##0.00"),"-","△")&amp;"】"))</f>
        <v>【219.46】</v>
      </c>
      <c r="CM6" s="35">
        <f>IF(CM7="",NA(),CM7)</f>
        <v>50.5</v>
      </c>
      <c r="CN6" s="35">
        <f t="shared" ref="CN6:CV6" si="10">IF(CN7="",NA(),CN7)</f>
        <v>52.13</v>
      </c>
      <c r="CO6" s="35">
        <f t="shared" si="10"/>
        <v>62.25</v>
      </c>
      <c r="CP6" s="35">
        <f t="shared" si="10"/>
        <v>62.25</v>
      </c>
      <c r="CQ6" s="35">
        <f t="shared" si="10"/>
        <v>68.25</v>
      </c>
      <c r="CR6" s="35">
        <f t="shared" si="10"/>
        <v>34.74</v>
      </c>
      <c r="CS6" s="35">
        <f t="shared" si="10"/>
        <v>36.65</v>
      </c>
      <c r="CT6" s="35">
        <f t="shared" si="10"/>
        <v>37.72</v>
      </c>
      <c r="CU6" s="35">
        <f t="shared" si="10"/>
        <v>37.08</v>
      </c>
      <c r="CV6" s="35">
        <f t="shared" si="10"/>
        <v>37.46</v>
      </c>
      <c r="CW6" s="34" t="str">
        <f>IF(CW7="","",IF(CW7="-","【-】","【"&amp;SUBSTITUTE(TEXT(CW7,"#,##0.00"),"-","△")&amp;"】"))</f>
        <v>【42.82】</v>
      </c>
      <c r="CX6" s="35">
        <f>IF(CX7="",NA(),CX7)</f>
        <v>81.180000000000007</v>
      </c>
      <c r="CY6" s="35">
        <f t="shared" ref="CY6:DG6" si="11">IF(CY7="",NA(),CY7)</f>
        <v>87.29</v>
      </c>
      <c r="CZ6" s="35">
        <f t="shared" si="11"/>
        <v>87.75</v>
      </c>
      <c r="DA6" s="35">
        <f t="shared" si="11"/>
        <v>68.27</v>
      </c>
      <c r="DB6" s="35">
        <f t="shared" si="11"/>
        <v>69.790000000000006</v>
      </c>
      <c r="DC6" s="35">
        <f t="shared" si="11"/>
        <v>70.14</v>
      </c>
      <c r="DD6" s="35">
        <f t="shared" si="11"/>
        <v>68.83</v>
      </c>
      <c r="DE6" s="35">
        <f t="shared" si="11"/>
        <v>68.459999999999994</v>
      </c>
      <c r="DF6" s="35">
        <f t="shared" si="11"/>
        <v>67.22</v>
      </c>
      <c r="DG6" s="35">
        <f t="shared" si="11"/>
        <v>67.459999999999994</v>
      </c>
      <c r="DH6" s="34" t="str">
        <f>IF(DH7="","",IF(DH7="-","【-】","【"&amp;SUBSTITUTE(TEXT(DH7,"#,##0.00"),"-","△")&amp;"】"))</f>
        <v>【83.36】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0.08</v>
      </c>
      <c r="EK6" s="35">
        <f t="shared" si="14"/>
        <v>0.26</v>
      </c>
      <c r="EL6" s="35">
        <f t="shared" si="14"/>
        <v>0.13</v>
      </c>
      <c r="EM6" s="35">
        <f t="shared" si="14"/>
        <v>0.13</v>
      </c>
      <c r="EN6" s="35">
        <f t="shared" si="14"/>
        <v>0.09</v>
      </c>
      <c r="EO6" s="34" t="str">
        <f>IF(EO7="","",IF(EO7="-","【-】","【"&amp;SUBSTITUTE(TEXT(EO7,"#,##0.00"),"-","△")&amp;"】"))</f>
        <v>【0.12】</v>
      </c>
    </row>
    <row r="7" spans="1:145" s="36" customFormat="1" x14ac:dyDescent="0.15">
      <c r="A7" s="28"/>
      <c r="B7" s="37">
        <v>2018</v>
      </c>
      <c r="C7" s="37">
        <v>433691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16.77</v>
      </c>
      <c r="Q7" s="38">
        <v>100</v>
      </c>
      <c r="R7" s="38">
        <v>4320</v>
      </c>
      <c r="S7" s="38">
        <v>10074</v>
      </c>
      <c r="T7" s="38">
        <v>98.78</v>
      </c>
      <c r="U7" s="38">
        <v>101.98</v>
      </c>
      <c r="V7" s="38">
        <v>1678</v>
      </c>
      <c r="W7" s="38">
        <v>0.62</v>
      </c>
      <c r="X7" s="38">
        <v>2706.45</v>
      </c>
      <c r="Y7" s="38">
        <v>66.13</v>
      </c>
      <c r="Z7" s="38">
        <v>66.03</v>
      </c>
      <c r="AA7" s="38">
        <v>68.31</v>
      </c>
      <c r="AB7" s="38">
        <v>100.32</v>
      </c>
      <c r="AC7" s="38">
        <v>106.2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762.02</v>
      </c>
      <c r="BG7" s="38">
        <v>641.01</v>
      </c>
      <c r="BH7" s="38">
        <v>1387.89</v>
      </c>
      <c r="BI7" s="38">
        <v>1228.49</v>
      </c>
      <c r="BJ7" s="38">
        <v>1125.46</v>
      </c>
      <c r="BK7" s="38">
        <v>1671.86</v>
      </c>
      <c r="BL7" s="38">
        <v>1673.47</v>
      </c>
      <c r="BM7" s="38">
        <v>1592.72</v>
      </c>
      <c r="BN7" s="38">
        <v>1223.96</v>
      </c>
      <c r="BO7" s="38">
        <v>1269.1500000000001</v>
      </c>
      <c r="BP7" s="38">
        <v>1209.4000000000001</v>
      </c>
      <c r="BQ7" s="38">
        <v>42.85</v>
      </c>
      <c r="BR7" s="38">
        <v>45.25</v>
      </c>
      <c r="BS7" s="38">
        <v>48.6</v>
      </c>
      <c r="BT7" s="38">
        <v>74.31</v>
      </c>
      <c r="BU7" s="38">
        <v>87.34</v>
      </c>
      <c r="BV7" s="38">
        <v>50.54</v>
      </c>
      <c r="BW7" s="38">
        <v>49.22</v>
      </c>
      <c r="BX7" s="38">
        <v>53.7</v>
      </c>
      <c r="BY7" s="38">
        <v>61.54</v>
      </c>
      <c r="BZ7" s="38">
        <v>63.97</v>
      </c>
      <c r="CA7" s="38">
        <v>74.48</v>
      </c>
      <c r="CB7" s="38">
        <v>357.55</v>
      </c>
      <c r="CC7" s="38">
        <v>346.4</v>
      </c>
      <c r="CD7" s="38">
        <v>289.20999999999998</v>
      </c>
      <c r="CE7" s="38">
        <v>195.92</v>
      </c>
      <c r="CF7" s="38">
        <v>172.31</v>
      </c>
      <c r="CG7" s="38">
        <v>320.36</v>
      </c>
      <c r="CH7" s="38">
        <v>332.02</v>
      </c>
      <c r="CI7" s="38">
        <v>300.35000000000002</v>
      </c>
      <c r="CJ7" s="38">
        <v>267.86</v>
      </c>
      <c r="CK7" s="38">
        <v>256.82</v>
      </c>
      <c r="CL7" s="38">
        <v>219.46</v>
      </c>
      <c r="CM7" s="38">
        <v>50.5</v>
      </c>
      <c r="CN7" s="38">
        <v>52.13</v>
      </c>
      <c r="CO7" s="38">
        <v>62.25</v>
      </c>
      <c r="CP7" s="38">
        <v>62.25</v>
      </c>
      <c r="CQ7" s="38">
        <v>68.25</v>
      </c>
      <c r="CR7" s="38">
        <v>34.74</v>
      </c>
      <c r="CS7" s="38">
        <v>36.65</v>
      </c>
      <c r="CT7" s="38">
        <v>37.72</v>
      </c>
      <c r="CU7" s="38">
        <v>37.08</v>
      </c>
      <c r="CV7" s="38">
        <v>37.46</v>
      </c>
      <c r="CW7" s="38">
        <v>42.82</v>
      </c>
      <c r="CX7" s="38">
        <v>81.180000000000007</v>
      </c>
      <c r="CY7" s="38">
        <v>87.29</v>
      </c>
      <c r="CZ7" s="38">
        <v>87.75</v>
      </c>
      <c r="DA7" s="38">
        <v>68.27</v>
      </c>
      <c r="DB7" s="38">
        <v>69.790000000000006</v>
      </c>
      <c r="DC7" s="38">
        <v>70.14</v>
      </c>
      <c r="DD7" s="38">
        <v>68.83</v>
      </c>
      <c r="DE7" s="38">
        <v>68.459999999999994</v>
      </c>
      <c r="DF7" s="38">
        <v>67.22</v>
      </c>
      <c r="DG7" s="38">
        <v>67.459999999999994</v>
      </c>
      <c r="DH7" s="38">
        <v>83.36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0.08</v>
      </c>
      <c r="EK7" s="38">
        <v>0.26</v>
      </c>
      <c r="EL7" s="38">
        <v>0.13</v>
      </c>
      <c r="EM7" s="38">
        <v>0.13</v>
      </c>
      <c r="EN7" s="38">
        <v>0.09</v>
      </c>
      <c r="EO7" s="38">
        <v>0.12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kumamoto</cp:lastModifiedBy>
  <cp:lastPrinted>2020-02-10T07:20:38Z</cp:lastPrinted>
  <dcterms:created xsi:type="dcterms:W3CDTF">2019-12-05T05:14:43Z</dcterms:created>
  <dcterms:modified xsi:type="dcterms:W3CDTF">2020-02-10T07:20:48Z</dcterms:modified>
  <cp:category/>
</cp:coreProperties>
</file>