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330"/>
  <workbookPr/>
  <mc:AlternateContent xmlns:mc="http://schemas.openxmlformats.org/markup-compatibility/2006">
    <mc:Choice Requires="x15">
      <x15ac:absPath xmlns:x15ac="http://schemas.microsoft.com/office/spreadsheetml/2010/11/ac" url="Y:\◎調査もの◎\☆H31調査関係☆\1.庁舎内調査\【財政係　1.29〆切】公営企業に係る経営比較分析表（平成３０年度決算）の分析等について\下水道（法非適）\"/>
    </mc:Choice>
  </mc:AlternateContent>
  <xr:revisionPtr revIDLastSave="0" documentId="10_ncr:8100000_{001D8B3A-97F4-4271-890E-F4EB03D766B1}" xr6:coauthVersionLast="33" xr6:coauthVersionMax="33" xr10:uidLastSave="{00000000-0000-0000-0000-000000000000}"/>
  <workbookProtection workbookAlgorithmName="SHA-512" workbookHashValue="oszc0ewriGBuZgbl9lYGfkoQ9yDe0gC4OKS0StTxpZsPAtVoTyLnDoaqrbKxfFzOkZIuGqVtngM7KRnYtt87OQ==" workbookSaltValue="8K0wIVjzmkrLIYGtrJOTwg==" workbookSpinCount="100000" lockStructure="1"/>
  <bookViews>
    <workbookView xWindow="0" yWindow="0" windowWidth="20490" windowHeight="8865" xr2:uid="{00000000-000D-0000-FFFF-FFFF0000000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<sst xmlns="http://schemas.openxmlformats.org/spreadsheetml/2006/main" count="228" uniqueCount="113">
  <si>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</si>
  <si>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</si>
  <si>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</si>
  <si>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</si>
  <si>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</si>
  <si>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</si>
  <si>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</si>
  <si>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</si>
  <si>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</si>
  <si>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</si>
  <si>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</si>
  <si>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</si>
  <si>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</si>
  <si>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</si>
  <si>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</si>
  <si>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</si>
  <si>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</si>
  <si>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</si>
  <si>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</si>
  <si>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</si>
  <si>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</si>
  <si>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</si>
  <si>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</si>
  <si>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</si>
  <si>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</si>
  <si>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</si>
  <si>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</si>
  <si>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</si>
  <si>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</si>
  <si>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</si>
  <si>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</si>
  <si>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</si>
  <si>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</si>
  <si>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</si>
  <si>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</si>
  <si>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</si>
  <si>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</si>
  <si>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</si>
  <si>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</si>
  <si>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</si>
  <si>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</si>
  <si>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</si>
  <si>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</si>
  <si>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</si>
  <si>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</si>
  <si>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</si>
  <si>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</si>
  <si>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</si>
  <si>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</si>
  <si>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</si>
  <si>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</si>
  <si>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</si>
  <si>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</si>
  <si>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</si>
  <si>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</si>
  <si>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</si>
  <si>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</si>
  <si>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</si>
  <si>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</si>
  <si>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</si>
  <si>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</si>
  <si>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</si>
  <si>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</si>
  <si>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</si>
  <si>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</si>
  <si>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</si>
  <si>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</si>
  <si>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</si>
  <si>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</si>
  <si>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</si>
  <si>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</si>
  <si>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</si>
  <si>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</si>
  <si>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</si>
  <si>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</si>
  <si>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</si>
  <si>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</si>
  <si>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</si>
  <si>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</si>
  <si>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</si>
  <si>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</si>
  <si>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</si>
  <si>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</si>
  <si>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</si>
  <si>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</si>
  <si>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</si>
  <si>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</si>
  <si>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</si>
  <si>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</si>
  <si>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</si>
  <si>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</si>
  <si>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</si>
  <si>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</si>
  <si>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</si>
  <si>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</si>
  <si>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</si>
  <si>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</si>
  <si>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益城町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</si>
  <si>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</si>
  <si>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</si>
  <si>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</si>
  <si>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</si>
  <si>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</si>
  <si>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</si>
  <si>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</si>
  <si>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</si>
  <si>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</si>
  <si>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</si>
  <si>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</si>
  <si>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</si>
  <si>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平成28年熊本地震により本町は大きな被害を受け非常に苦しい経営を強いられたが、地震後約3年が経過し、徐々に復旧が進み回復傾向にある。
　しかしながら地震前の状況には至っておらず、もう暫く財源不足が続くと見られるが、平成31年度に料金改定を行う予定であり、地震前の経営状況に近づくものと思われる。
　また、令和2年度からの公営企業会計移行に伴いさらに経営の健全化を図っていくところである。</t>
    <rPh sb="1" eb="3">
      <t>ヘイセイ</t>
    </rPh>
    <rPh sb="6" eb="8">
      <t>クマモト</t>
    </rPh>
    <rPh sb="8" eb="10">
      <t>ジシン</t>
    </rPh>
    <rPh sb="13" eb="15">
      <t>ホンチョウ</t>
    </rPh>
    <rPh sb="16" eb="17">
      <t>オオ</t>
    </rPh>
    <rPh sb="19" eb="21">
      <t>ヒガイ</t>
    </rPh>
    <rPh sb="22" eb="23">
      <t>ウ</t>
    </rPh>
    <rPh sb="24" eb="26">
      <t>ヒジョウ</t>
    </rPh>
    <rPh sb="27" eb="28">
      <t>クル</t>
    </rPh>
    <rPh sb="30" eb="32">
      <t>ケイエイ</t>
    </rPh>
    <rPh sb="33" eb="34">
      <t>シ</t>
    </rPh>
    <rPh sb="40" eb="42">
      <t>ジシン</t>
    </rPh>
    <rPh sb="42" eb="43">
      <t>ゴ</t>
    </rPh>
    <rPh sb="43" eb="44">
      <t>ヤク</t>
    </rPh>
    <rPh sb="45" eb="46">
      <t>ネン</t>
    </rPh>
    <rPh sb="47" eb="49">
      <t>ケイカ</t>
    </rPh>
    <rPh sb="51" eb="53">
      <t>ジョジョ</t>
    </rPh>
    <rPh sb="54" eb="56">
      <t>フッキュウ</t>
    </rPh>
    <rPh sb="57" eb="58">
      <t>スス</t>
    </rPh>
    <rPh sb="59" eb="61">
      <t>カイフク</t>
    </rPh>
    <rPh sb="61" eb="63">
      <t>ケイコウ</t>
    </rPh>
    <rPh sb="75" eb="77">
      <t>ジシン</t>
    </rPh>
    <rPh sb="77" eb="78">
      <t>マエ</t>
    </rPh>
    <rPh sb="79" eb="81">
      <t>ジョウキョウ</t>
    </rPh>
    <rPh sb="83" eb="84">
      <t>イタ</t>
    </rPh>
    <rPh sb="92" eb="93">
      <t>シバラ</t>
    </rPh>
    <rPh sb="94" eb="96">
      <t>ザイゲン</t>
    </rPh>
    <rPh sb="96" eb="98">
      <t>フソク</t>
    </rPh>
    <rPh sb="99" eb="100">
      <t>ツヅ</t>
    </rPh>
    <rPh sb="102" eb="103">
      <t>ミ</t>
    </rPh>
    <rPh sb="108" eb="110">
      <t>ヘイセイ</t>
    </rPh>
    <rPh sb="112" eb="114">
      <t>ネンド</t>
    </rPh>
    <rPh sb="115" eb="117">
      <t>リョウキン</t>
    </rPh>
    <rPh sb="117" eb="119">
      <t>カイテイ</t>
    </rPh>
    <rPh sb="120" eb="121">
      <t>オコナ</t>
    </rPh>
    <rPh sb="122" eb="124">
      <t>ヨテイ</t>
    </rPh>
    <rPh sb="128" eb="130">
      <t>ジシン</t>
    </rPh>
    <rPh sb="130" eb="131">
      <t>マエ</t>
    </rPh>
    <rPh sb="132" eb="134">
      <t>ケイエイ</t>
    </rPh>
    <rPh sb="134" eb="136">
      <t>ジョウキョウ</t>
    </rPh>
    <rPh sb="137" eb="138">
      <t>チカ</t>
    </rPh>
    <rPh sb="143" eb="144">
      <t>オモ</t>
    </rPh>
    <rPh sb="153" eb="155">
      <t>レイワ</t>
    </rPh>
    <rPh sb="156" eb="158">
      <t>ネンド</t>
    </rPh>
    <rPh sb="161" eb="163">
      <t>コウエイ</t>
    </rPh>
    <rPh sb="163" eb="165">
      <t>キギョウ</t>
    </rPh>
    <rPh sb="165" eb="167">
      <t>カイケイ</t>
    </rPh>
    <rPh sb="167" eb="169">
      <t>イコウ</t>
    </rPh>
    <rPh sb="170" eb="171">
      <t>トモナ</t>
    </rPh>
    <rPh sb="175" eb="177">
      <t>ケイエイ</t>
    </rPh>
    <rPh sb="178" eb="181">
      <t>ケンゼンカ</t>
    </rPh>
    <rPh sb="182" eb="183">
      <t>ハカ</t>
    </rPh>
    <phoneticPr fontId="4"/>
  </si>
  <si>
    <t>　平成28年熊本地震後は使用料収入の減により一時的に経営状態が悪化していたが、平成30年度は徐々に住宅の復旧が進み少しずつ回復傾向にある。地震前と比較するとまだまだではあるが、経費回収率や汚水処理原価も徐々に平均値に近づいてきており、また、平成31年度には料金改定をおこなう予定であるため1～２年の内には地震前まで回復すると思われる。なお、令和2年4月からは企業会計に移行するため、更なる経営の健全化が図られるところである。</t>
    <rPh sb="1" eb="3">
      <t>ヘイセイ</t>
    </rPh>
    <rPh sb="5" eb="6">
      <t>ネン</t>
    </rPh>
    <rPh sb="6" eb="8">
      <t>クマモト</t>
    </rPh>
    <rPh sb="8" eb="10">
      <t>ジシン</t>
    </rPh>
    <rPh sb="10" eb="11">
      <t>ゴ</t>
    </rPh>
    <rPh sb="12" eb="15">
      <t>シヨウリョウ</t>
    </rPh>
    <rPh sb="15" eb="17">
      <t>シュウニュウ</t>
    </rPh>
    <rPh sb="18" eb="19">
      <t>ゲン</t>
    </rPh>
    <rPh sb="22" eb="25">
      <t>イチジテキ</t>
    </rPh>
    <rPh sb="26" eb="28">
      <t>ケイエイ</t>
    </rPh>
    <rPh sb="28" eb="30">
      <t>ジョウタイ</t>
    </rPh>
    <rPh sb="31" eb="33">
      <t>アッカ</t>
    </rPh>
    <rPh sb="39" eb="41">
      <t>ヘイセイ</t>
    </rPh>
    <rPh sb="43" eb="45">
      <t>ネンド</t>
    </rPh>
    <rPh sb="46" eb="48">
      <t>ジョジョ</t>
    </rPh>
    <rPh sb="49" eb="51">
      <t>ジュウタク</t>
    </rPh>
    <rPh sb="52" eb="54">
      <t>フッキュウ</t>
    </rPh>
    <rPh sb="55" eb="56">
      <t>スス</t>
    </rPh>
    <rPh sb="57" eb="58">
      <t>スコ</t>
    </rPh>
    <rPh sb="61" eb="63">
      <t>カイフク</t>
    </rPh>
    <rPh sb="63" eb="65">
      <t>ケイコウ</t>
    </rPh>
    <rPh sb="69" eb="71">
      <t>ジシン</t>
    </rPh>
    <rPh sb="71" eb="72">
      <t>マエ</t>
    </rPh>
    <rPh sb="73" eb="75">
      <t>ヒカク</t>
    </rPh>
    <rPh sb="88" eb="90">
      <t>ケイヒ</t>
    </rPh>
    <rPh sb="90" eb="92">
      <t>カイシュウ</t>
    </rPh>
    <rPh sb="92" eb="93">
      <t>リツ</t>
    </rPh>
    <rPh sb="94" eb="96">
      <t>オスイ</t>
    </rPh>
    <rPh sb="96" eb="98">
      <t>ショリ</t>
    </rPh>
    <rPh sb="98" eb="100">
      <t>ゲンカ</t>
    </rPh>
    <rPh sb="101" eb="103">
      <t>ジョジョ</t>
    </rPh>
    <rPh sb="104" eb="107">
      <t>ヘイキンチ</t>
    </rPh>
    <rPh sb="108" eb="109">
      <t>チカ</t>
    </rPh>
    <rPh sb="120" eb="122">
      <t>ヘイセイ</t>
    </rPh>
    <rPh sb="124" eb="126">
      <t>ネンド</t>
    </rPh>
    <rPh sb="128" eb="130">
      <t>リョウキン</t>
    </rPh>
    <rPh sb="130" eb="132">
      <t>カイテイ</t>
    </rPh>
    <rPh sb="137" eb="139">
      <t>ヨテイ</t>
    </rPh>
    <rPh sb="147" eb="148">
      <t>ネン</t>
    </rPh>
    <rPh sb="149" eb="150">
      <t>ウチ</t>
    </rPh>
    <rPh sb="152" eb="154">
      <t>ジシン</t>
    </rPh>
    <rPh sb="154" eb="155">
      <t>マエ</t>
    </rPh>
    <rPh sb="157" eb="159">
      <t>カイフク</t>
    </rPh>
    <rPh sb="162" eb="163">
      <t>オモ</t>
    </rPh>
    <rPh sb="170" eb="172">
      <t>レイワ</t>
    </rPh>
    <rPh sb="173" eb="174">
      <t>ネン</t>
    </rPh>
    <rPh sb="175" eb="176">
      <t>ガツ</t>
    </rPh>
    <rPh sb="179" eb="181">
      <t>キギョウ</t>
    </rPh>
    <rPh sb="181" eb="183">
      <t>カイケイ</t>
    </rPh>
    <rPh sb="184" eb="186">
      <t>イコウ</t>
    </rPh>
    <rPh sb="191" eb="192">
      <t>サラ</t>
    </rPh>
    <rPh sb="194" eb="196">
      <t>ケイエイ</t>
    </rPh>
    <rPh sb="197" eb="200">
      <t>ケンゼンカ</t>
    </rPh>
    <rPh sb="201" eb="202">
      <t>ハカ</t>
    </rPh>
    <phoneticPr fontId="4"/>
  </si>
  <si>
    <t>　処理場は、熊本地震で被災した設備等については新設、修理され復旧したものの、それ以外については供用開始から25年が経ち水処理、汚泥処理施設等の設備の劣化による老朽化が進んでおり平成28年度から、毎年度「長寿命化計画」の改築更新工事をおこなっている。平成32年度からは「ストックマネジメント計画」に沿った改築更新工事をおこなっていく予定である。
　また、管渠も同様に熊本地震で被災した部分については復旧工事を行い、平成31年度中にはすべて復旧する見込みである。
　また平成31年度よりストックマネジメント計画を策定し、耐用年数に応じた管渠の適正な維持管理をおこなっていく予定である。</t>
    <rPh sb="6" eb="8">
      <t>クマモト</t>
    </rPh>
    <rPh sb="8" eb="10">
      <t>ジシン</t>
    </rPh>
    <rPh sb="11" eb="13">
      <t>ヒサイ</t>
    </rPh>
    <rPh sb="15" eb="17">
      <t>セツビ</t>
    </rPh>
    <rPh sb="17" eb="18">
      <t>トウ</t>
    </rPh>
    <rPh sb="23" eb="25">
      <t>シンセツ</t>
    </rPh>
    <rPh sb="26" eb="28">
      <t>シュウリ</t>
    </rPh>
    <rPh sb="40" eb="42">
      <t>イガイ</t>
    </rPh>
    <rPh sb="47" eb="49">
      <t>キョウヨウ</t>
    </rPh>
    <rPh sb="49" eb="51">
      <t>カイシ</t>
    </rPh>
    <rPh sb="55" eb="56">
      <t>ネン</t>
    </rPh>
    <rPh sb="57" eb="58">
      <t>タ</t>
    </rPh>
    <rPh sb="59" eb="60">
      <t>ミズ</t>
    </rPh>
    <rPh sb="60" eb="62">
      <t>ショリ</t>
    </rPh>
    <rPh sb="63" eb="65">
      <t>オデイ</t>
    </rPh>
    <rPh sb="65" eb="67">
      <t>ショリ</t>
    </rPh>
    <rPh sb="67" eb="69">
      <t>シセツ</t>
    </rPh>
    <rPh sb="69" eb="70">
      <t>トウ</t>
    </rPh>
    <rPh sb="71" eb="73">
      <t>セツビ</t>
    </rPh>
    <rPh sb="74" eb="76">
      <t>レッカ</t>
    </rPh>
    <rPh sb="79" eb="82">
      <t>ロウキュウカ</t>
    </rPh>
    <rPh sb="83" eb="84">
      <t>スス</t>
    </rPh>
    <rPh sb="88" eb="90">
      <t>ヘイセイ</t>
    </rPh>
    <rPh sb="92" eb="93">
      <t>ネン</t>
    </rPh>
    <rPh sb="93" eb="94">
      <t>ド</t>
    </rPh>
    <rPh sb="97" eb="100">
      <t>マイネンド</t>
    </rPh>
    <rPh sb="101" eb="104">
      <t>チョウジュミョウ</t>
    </rPh>
    <rPh sb="104" eb="105">
      <t>カ</t>
    </rPh>
    <rPh sb="105" eb="107">
      <t>ケイカク</t>
    </rPh>
    <rPh sb="109" eb="111">
      <t>カイチク</t>
    </rPh>
    <rPh sb="111" eb="113">
      <t>コウシン</t>
    </rPh>
    <rPh sb="113" eb="115">
      <t>コウジ</t>
    </rPh>
    <rPh sb="124" eb="126">
      <t>ヘイセイ</t>
    </rPh>
    <rPh sb="128" eb="130">
      <t>ネンド</t>
    </rPh>
    <rPh sb="144" eb="146">
      <t>ケイカク</t>
    </rPh>
    <rPh sb="148" eb="149">
      <t>ソ</t>
    </rPh>
    <rPh sb="151" eb="153">
      <t>カイチク</t>
    </rPh>
    <rPh sb="153" eb="155">
      <t>コウシン</t>
    </rPh>
    <rPh sb="155" eb="157">
      <t>コウジ</t>
    </rPh>
    <rPh sb="165" eb="167">
      <t>ヨテイ</t>
    </rPh>
    <rPh sb="176" eb="178">
      <t>カンキョ</t>
    </rPh>
    <rPh sb="179" eb="181">
      <t>ドウヨウ</t>
    </rPh>
    <rPh sb="182" eb="184">
      <t>クマモト</t>
    </rPh>
    <rPh sb="184" eb="186">
      <t>ジシン</t>
    </rPh>
    <rPh sb="187" eb="189">
      <t>ヒサイ</t>
    </rPh>
    <rPh sb="191" eb="193">
      <t>ブブン</t>
    </rPh>
    <rPh sb="198" eb="200">
      <t>フッキュウ</t>
    </rPh>
    <rPh sb="200" eb="202">
      <t>コウジ</t>
    </rPh>
    <rPh sb="203" eb="204">
      <t>オコナ</t>
    </rPh>
    <rPh sb="206" eb="208">
      <t>ヘイセイ</t>
    </rPh>
    <rPh sb="210" eb="212">
      <t>ネンド</t>
    </rPh>
    <rPh sb="212" eb="213">
      <t>ナカ</t>
    </rPh>
    <rPh sb="218" eb="220">
      <t>フッキュウ</t>
    </rPh>
    <rPh sb="222" eb="224">
      <t>ミコ</t>
    </rPh>
    <rPh sb="233" eb="235">
      <t>ヘイセイ</t>
    </rPh>
    <rPh sb="237" eb="239">
      <t>ネンド</t>
    </rPh>
    <rPh sb="251" eb="253">
      <t>ケイカク</t>
    </rPh>
    <rPh sb="254" eb="256">
      <t>サクテイ</t>
    </rPh>
    <rPh sb="258" eb="260">
      <t>タイヨウ</t>
    </rPh>
    <rPh sb="260" eb="262">
      <t>ネンスウ</t>
    </rPh>
    <rPh sb="263" eb="264">
      <t>オウ</t>
    </rPh>
    <rPh sb="266" eb="268">
      <t>カンキョ</t>
    </rPh>
    <rPh sb="269" eb="271">
      <t>テキセイ</t>
    </rPh>
    <rPh sb="272" eb="274">
      <t>イジ</t>
    </rPh>
    <rPh sb="274" eb="276">
      <t>カンリ</t>
    </rPh>
    <rPh sb="284" eb="28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</si>
</sst>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52-4BCD-B9F2-F5BC77E281D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0.16</c:v>
                </c:pt>
                <c:pt idx="2">
                  <c:v>0.15</c:v>
                </c:pt>
                <c:pt idx="3">
                  <c:v>0.16</c:v>
                </c:pt>
                <c:pt idx="4">
                  <c:v>0.13</c:v>
                </c:pt>
              </c:numCache>
            </c:numRef>
          </c:val>
          <c:smooth val="0"/>
          <c:extLst>
            <c:ext xmlns:c16="http://schemas.microsoft.com/office/drawing/2014/chart" uri="{C3380CC4-5D6E-409C-BE32-E72D297353CC}">
              <c16:uniqueId val="{00000001-9952-4BCD-B9F2-F5BC77E281D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58.12</c:v>
                </c:pt>
                <c:pt idx="1">
                  <c:v>51.19</c:v>
                </c:pt>
                <c:pt idx="2">
                  <c:v>65.430000000000007</c:v>
                </c:pt>
                <c:pt idx="3">
                  <c:v>59.07</c:v>
                </c:pt>
                <c:pt idx="4">
                  <c:v>68.05</c:v>
                </c:pt>
              </c:numCache>
            </c:numRef>
          </c:val>
          <c:extLst>
            <c:ext xmlns:c16="http://schemas.microsoft.com/office/drawing/2014/chart" uri="{C3380CC4-5D6E-409C-BE32-E72D297353CC}">
              <c16:uniqueId val="{00000000-B844-4B85-89CB-3CEE0A4C1FA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51.08</c:v>
                </c:pt>
                <c:pt idx="1">
                  <c:v>49.75</c:v>
                </c:pt>
                <c:pt idx="2">
                  <c:v>53.51</c:v>
                </c:pt>
                <c:pt idx="3">
                  <c:v>53.5</c:v>
                </c:pt>
                <c:pt idx="4">
                  <c:v>52.58</c:v>
                </c:pt>
              </c:numCache>
            </c:numRef>
          </c:val>
          <c:smooth val="0"/>
          <c:extLst>
            <c:ext xmlns:c16="http://schemas.microsoft.com/office/drawing/2014/chart" uri="{C3380CC4-5D6E-409C-BE32-E72D297353CC}">
              <c16:uniqueId val="{00000001-B844-4B85-89CB-3CEE0A4C1FA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92.68</c:v>
                </c:pt>
                <c:pt idx="1">
                  <c:v>92.81</c:v>
                </c:pt>
                <c:pt idx="2">
                  <c:v>93.07</c:v>
                </c:pt>
                <c:pt idx="3">
                  <c:v>96.63</c:v>
                </c:pt>
                <c:pt idx="4">
                  <c:v>94.55</c:v>
                </c:pt>
              </c:numCache>
            </c:numRef>
          </c:val>
          <c:extLst>
            <c:ext xmlns:c16="http://schemas.microsoft.com/office/drawing/2014/chart" uri="{C3380CC4-5D6E-409C-BE32-E72D297353CC}">
              <c16:uniqueId val="{00000000-1AAE-4EB0-B932-A4BA1F5D3C1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88.59</c:v>
                </c:pt>
                <c:pt idx="1">
                  <c:v>87.85</c:v>
                </c:pt>
                <c:pt idx="2">
                  <c:v>83.91</c:v>
                </c:pt>
                <c:pt idx="3">
                  <c:v>83.51</c:v>
                </c:pt>
                <c:pt idx="4">
                  <c:v>83.02</c:v>
                </c:pt>
              </c:numCache>
            </c:numRef>
          </c:val>
          <c:smooth val="0"/>
          <c:extLst>
            <c:ext xmlns:c16="http://schemas.microsoft.com/office/drawing/2014/chart" uri="{C3380CC4-5D6E-409C-BE32-E72D297353CC}">
              <c16:uniqueId val="{00000001-1AAE-4EB0-B932-A4BA1F5D3C1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48.04</c:v>
                </c:pt>
                <c:pt idx="1">
                  <c:v>46.88</c:v>
                </c:pt>
                <c:pt idx="2">
                  <c:v>33.9</c:v>
                </c:pt>
                <c:pt idx="3">
                  <c:v>39.89</c:v>
                </c:pt>
                <c:pt idx="4">
                  <c:v>64.87</c:v>
                </c:pt>
              </c:numCache>
            </c:numRef>
          </c:val>
          <c:extLst>
            <c:ext xmlns:c16="http://schemas.microsoft.com/office/drawing/2014/chart" uri="{C3380CC4-5D6E-409C-BE32-E72D297353CC}">
              <c16:uniqueId val="{00000000-8E1D-43CC-9CAA-8C4D5F5C19E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1D-43CC-9CAA-8C4D5F5C19E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2C-4D66-AF4A-4EE62A45F1C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2C-4D66-AF4A-4EE62A45F1C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D9-4C46-8A47-174A3F15D4C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D9-4C46-8A47-174A3F15D4C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50-4447-88CC-4BC0E2293E8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50-4447-88CC-4BC0E2293E8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0E-4286-8F4E-149AECC7C53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0E-4286-8F4E-149AECC7C53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1060.19</c:v>
                </c:pt>
                <c:pt idx="1">
                  <c:v>929.47</c:v>
                </c:pt>
                <c:pt idx="2">
                  <c:v>957.46</c:v>
                </c:pt>
                <c:pt idx="3">
                  <c:v>794.95</c:v>
                </c:pt>
                <c:pt idx="4">
                  <c:v>739.43</c:v>
                </c:pt>
              </c:numCache>
            </c:numRef>
          </c:val>
          <c:extLst>
            <c:ext xmlns:c16="http://schemas.microsoft.com/office/drawing/2014/chart" uri="{C3380CC4-5D6E-409C-BE32-E72D297353CC}">
              <c16:uniqueId val="{00000000-F1FE-486C-BD9A-AF4651559B7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1067.74</c:v>
                </c:pt>
                <c:pt idx="1">
                  <c:v>1018.27</c:v>
                </c:pt>
                <c:pt idx="2">
                  <c:v>1111.31</c:v>
                </c:pt>
                <c:pt idx="3">
                  <c:v>966.33</c:v>
                </c:pt>
                <c:pt idx="4">
                  <c:v>958.81</c:v>
                </c:pt>
              </c:numCache>
            </c:numRef>
          </c:val>
          <c:smooth val="0"/>
          <c:extLst>
            <c:ext xmlns:c16="http://schemas.microsoft.com/office/drawing/2014/chart" uri="{C3380CC4-5D6E-409C-BE32-E72D297353CC}">
              <c16:uniqueId val="{00000001-F1FE-486C-BD9A-AF4651559B7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69.81</c:v>
                </c:pt>
                <c:pt idx="1">
                  <c:v>67.02</c:v>
                </c:pt>
                <c:pt idx="2">
                  <c:v>98.23</c:v>
                </c:pt>
                <c:pt idx="3">
                  <c:v>66.48</c:v>
                </c:pt>
                <c:pt idx="4">
                  <c:v>86.18</c:v>
                </c:pt>
              </c:numCache>
            </c:numRef>
          </c:val>
          <c:extLst>
            <c:ext xmlns:c16="http://schemas.microsoft.com/office/drawing/2014/chart" uri="{C3380CC4-5D6E-409C-BE32-E72D297353CC}">
              <c16:uniqueId val="{00000000-BF2B-4F14-A6A5-25451BBC907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73.569999999999993</c:v>
                </c:pt>
                <c:pt idx="1">
                  <c:v>71.569999999999993</c:v>
                </c:pt>
                <c:pt idx="2">
                  <c:v>75.540000000000006</c:v>
                </c:pt>
                <c:pt idx="3">
                  <c:v>81.739999999999995</c:v>
                </c:pt>
                <c:pt idx="4">
                  <c:v>82.88</c:v>
                </c:pt>
              </c:numCache>
            </c:numRef>
          </c:val>
          <c:smooth val="0"/>
          <c:extLst>
            <c:ext xmlns:c16="http://schemas.microsoft.com/office/drawing/2014/chart" uri="{C3380CC4-5D6E-409C-BE32-E72D297353CC}">
              <c16:uniqueId val="{00000001-BF2B-4F14-A6A5-25451BBC907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211.41</c:v>
                </c:pt>
                <c:pt idx="1">
                  <c:v>221.26</c:v>
                </c:pt>
                <c:pt idx="2">
                  <c:v>150</c:v>
                </c:pt>
                <c:pt idx="3">
                  <c:v>227.13</c:v>
                </c:pt>
                <c:pt idx="4">
                  <c:v>172.99</c:v>
                </c:pt>
              </c:numCache>
            </c:numRef>
          </c:val>
          <c:extLst>
            <c:ext xmlns:c16="http://schemas.microsoft.com/office/drawing/2014/chart" uri="{C3380CC4-5D6E-409C-BE32-E72D297353CC}">
              <c16:uniqueId val="{00000000-60F7-4DE5-B65F-FEBE99F4D5B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184.87</c:v>
                </c:pt>
                <c:pt idx="1">
                  <c:v>195.88</c:v>
                </c:pt>
                <c:pt idx="2">
                  <c:v>207.96</c:v>
                </c:pt>
                <c:pt idx="3">
                  <c:v>194.31</c:v>
                </c:pt>
                <c:pt idx="4">
                  <c:v>190.99</c:v>
                </c:pt>
              </c:numCache>
            </c:numRef>
          </c:val>
          <c:smooth val="0"/>
          <c:extLst>
            <c:ext xmlns:c16="http://schemas.microsoft.com/office/drawing/2014/chart" uri="{C3380CC4-5D6E-409C-BE32-E72D297353CC}">
              <c16:uniqueId val="{00000001-60F7-4DE5-B65F-FEBE99F4D5B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J1" zoomScaleNormal="100" workbookViewId="0">
      <selection activeCell="CD70" sqref="CD7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益城町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8">
        <f>データ!S6</f>
        <v>32967</v>
      </c>
      <c r="AM8" s="68"/>
      <c r="AN8" s="68"/>
      <c r="AO8" s="68"/>
      <c r="AP8" s="68"/>
      <c r="AQ8" s="68"/>
      <c r="AR8" s="68"/>
      <c r="AS8" s="68"/>
      <c r="AT8" s="67">
        <f>データ!T6</f>
        <v>65.680000000000007</v>
      </c>
      <c r="AU8" s="67"/>
      <c r="AV8" s="67"/>
      <c r="AW8" s="67"/>
      <c r="AX8" s="67"/>
      <c r="AY8" s="67"/>
      <c r="AZ8" s="67"/>
      <c r="BA8" s="67"/>
      <c r="BB8" s="67">
        <f>データ!U6</f>
        <v>501.93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76.73</v>
      </c>
      <c r="Q10" s="67"/>
      <c r="R10" s="67"/>
      <c r="S10" s="67"/>
      <c r="T10" s="67"/>
      <c r="U10" s="67"/>
      <c r="V10" s="67"/>
      <c r="W10" s="67">
        <f>データ!Q6</f>
        <v>75.19</v>
      </c>
      <c r="X10" s="67"/>
      <c r="Y10" s="67"/>
      <c r="Z10" s="67"/>
      <c r="AA10" s="67"/>
      <c r="AB10" s="67"/>
      <c r="AC10" s="67"/>
      <c r="AD10" s="68">
        <f>データ!R6</f>
        <v>2876</v>
      </c>
      <c r="AE10" s="68"/>
      <c r="AF10" s="68"/>
      <c r="AG10" s="68"/>
      <c r="AH10" s="68"/>
      <c r="AI10" s="68"/>
      <c r="AJ10" s="68"/>
      <c r="AK10" s="2"/>
      <c r="AL10" s="68">
        <f>データ!V6</f>
        <v>25196</v>
      </c>
      <c r="AM10" s="68"/>
      <c r="AN10" s="68"/>
      <c r="AO10" s="68"/>
      <c r="AP10" s="68"/>
      <c r="AQ10" s="68"/>
      <c r="AR10" s="68"/>
      <c r="AS10" s="68"/>
      <c r="AT10" s="67">
        <f>データ!W6</f>
        <v>5.24</v>
      </c>
      <c r="AU10" s="67"/>
      <c r="AV10" s="67"/>
      <c r="AW10" s="67"/>
      <c r="AX10" s="67"/>
      <c r="AY10" s="67"/>
      <c r="AZ10" s="67"/>
      <c r="BA10" s="67"/>
      <c r="BB10" s="67">
        <f>データ!X6</f>
        <v>4808.3999999999996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wdFB+dT2ZnPOeKWkB7OMMNrcJdD8oVAEu6pcTxRjHYZKu+vi43YDZQzwiBg+5XHYcxQdTnhENVzTvWs30WietA==" saltValue="WzCl/qjaomV4A9yG1lLvO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434434</v>
      </c>
      <c r="D6" s="33">
        <f t="shared" si="3"/>
        <v>47</v>
      </c>
      <c r="E6" s="33">
        <f t="shared" si="3"/>
        <v>17</v>
      </c>
      <c r="F6" s="33">
        <f t="shared" si="3"/>
        <v>1</v>
      </c>
      <c r="G6" s="33">
        <f t="shared" si="3"/>
        <v>0</v>
      </c>
      <c r="H6" s="33" t="str">
        <f t="shared" si="3"/>
        <v>熊本県　益城町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76.73</v>
      </c>
      <c r="Q6" s="34">
        <f t="shared" si="3"/>
        <v>75.19</v>
      </c>
      <c r="R6" s="34">
        <f t="shared" si="3"/>
        <v>2876</v>
      </c>
      <c r="S6" s="34">
        <f t="shared" si="3"/>
        <v>32967</v>
      </c>
      <c r="T6" s="34">
        <f t="shared" si="3"/>
        <v>65.680000000000007</v>
      </c>
      <c r="U6" s="34">
        <f t="shared" si="3"/>
        <v>501.93</v>
      </c>
      <c r="V6" s="34">
        <f t="shared" si="3"/>
        <v>25196</v>
      </c>
      <c r="W6" s="34">
        <f t="shared" si="3"/>
        <v>5.24</v>
      </c>
      <c r="X6" s="34">
        <f t="shared" si="3"/>
        <v>4808.3999999999996</v>
      </c>
      <c r="Y6" s="35">
        <f>IF(Y7="",NA(),Y7)</f>
        <v>48.04</v>
      </c>
      <c r="Z6" s="35">
        <f t="shared" ref="Z6:AH6" si="4">IF(Z7="",NA(),Z7)</f>
        <v>46.88</v>
      </c>
      <c r="AA6" s="35">
        <f t="shared" si="4"/>
        <v>33.9</v>
      </c>
      <c r="AB6" s="35">
        <f t="shared" si="4"/>
        <v>39.89</v>
      </c>
      <c r="AC6" s="35">
        <f t="shared" si="4"/>
        <v>64.87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1060.19</v>
      </c>
      <c r="BG6" s="35">
        <f t="shared" ref="BG6:BO6" si="7">IF(BG7="",NA(),BG7)</f>
        <v>929.47</v>
      </c>
      <c r="BH6" s="35">
        <f t="shared" si="7"/>
        <v>957.46</v>
      </c>
      <c r="BI6" s="35">
        <f t="shared" si="7"/>
        <v>794.95</v>
      </c>
      <c r="BJ6" s="35">
        <f t="shared" si="7"/>
        <v>739.43</v>
      </c>
      <c r="BK6" s="35">
        <f t="shared" si="7"/>
        <v>1067.74</v>
      </c>
      <c r="BL6" s="35">
        <f t="shared" si="7"/>
        <v>1018.27</v>
      </c>
      <c r="BM6" s="35">
        <f t="shared" si="7"/>
        <v>1111.31</v>
      </c>
      <c r="BN6" s="35">
        <f t="shared" si="7"/>
        <v>966.33</v>
      </c>
      <c r="BO6" s="35">
        <f t="shared" si="7"/>
        <v>958.81</v>
      </c>
      <c r="BP6" s="34" t="str">
        <f>IF(BP7="","",IF(BP7="-","【-】","【"&amp;SUBSTITUTE(TEXT(BP7,"#,##0.00"),"-","△")&amp;"】"))</f>
        <v>【682.78】</v>
      </c>
      <c r="BQ6" s="35">
        <f>IF(BQ7="",NA(),BQ7)</f>
        <v>69.81</v>
      </c>
      <c r="BR6" s="35">
        <f t="shared" ref="BR6:BZ6" si="8">IF(BR7="",NA(),BR7)</f>
        <v>67.02</v>
      </c>
      <c r="BS6" s="35">
        <f t="shared" si="8"/>
        <v>98.23</v>
      </c>
      <c r="BT6" s="35">
        <f t="shared" si="8"/>
        <v>66.48</v>
      </c>
      <c r="BU6" s="35">
        <f t="shared" si="8"/>
        <v>86.18</v>
      </c>
      <c r="BV6" s="35">
        <f t="shared" si="8"/>
        <v>73.569999999999993</v>
      </c>
      <c r="BW6" s="35">
        <f t="shared" si="8"/>
        <v>71.569999999999993</v>
      </c>
      <c r="BX6" s="35">
        <f t="shared" si="8"/>
        <v>75.540000000000006</v>
      </c>
      <c r="BY6" s="35">
        <f t="shared" si="8"/>
        <v>81.739999999999995</v>
      </c>
      <c r="BZ6" s="35">
        <f t="shared" si="8"/>
        <v>82.88</v>
      </c>
      <c r="CA6" s="34" t="str">
        <f>IF(CA7="","",IF(CA7="-","【-】","【"&amp;SUBSTITUTE(TEXT(CA7,"#,##0.00"),"-","△")&amp;"】"))</f>
        <v>【100.91】</v>
      </c>
      <c r="CB6" s="35">
        <f>IF(CB7="",NA(),CB7)</f>
        <v>211.41</v>
      </c>
      <c r="CC6" s="35">
        <f t="shared" ref="CC6:CK6" si="9">IF(CC7="",NA(),CC7)</f>
        <v>221.26</v>
      </c>
      <c r="CD6" s="35">
        <f t="shared" si="9"/>
        <v>150</v>
      </c>
      <c r="CE6" s="35">
        <f t="shared" si="9"/>
        <v>227.13</v>
      </c>
      <c r="CF6" s="35">
        <f t="shared" si="9"/>
        <v>172.99</v>
      </c>
      <c r="CG6" s="35">
        <f t="shared" si="9"/>
        <v>184.87</v>
      </c>
      <c r="CH6" s="35">
        <f t="shared" si="9"/>
        <v>195.88</v>
      </c>
      <c r="CI6" s="35">
        <f t="shared" si="9"/>
        <v>207.96</v>
      </c>
      <c r="CJ6" s="35">
        <f t="shared" si="9"/>
        <v>194.31</v>
      </c>
      <c r="CK6" s="35">
        <f t="shared" si="9"/>
        <v>190.99</v>
      </c>
      <c r="CL6" s="34" t="str">
        <f>IF(CL7="","",IF(CL7="-","【-】","【"&amp;SUBSTITUTE(TEXT(CL7,"#,##0.00"),"-","△")&amp;"】"))</f>
        <v>【136.86】</v>
      </c>
      <c r="CM6" s="35">
        <f>IF(CM7="",NA(),CM7)</f>
        <v>58.12</v>
      </c>
      <c r="CN6" s="35">
        <f t="shared" ref="CN6:CV6" si="10">IF(CN7="",NA(),CN7)</f>
        <v>51.19</v>
      </c>
      <c r="CO6" s="35">
        <f t="shared" si="10"/>
        <v>65.430000000000007</v>
      </c>
      <c r="CP6" s="35">
        <f t="shared" si="10"/>
        <v>59.07</v>
      </c>
      <c r="CQ6" s="35">
        <f t="shared" si="10"/>
        <v>68.05</v>
      </c>
      <c r="CR6" s="35">
        <f t="shared" si="10"/>
        <v>51.08</v>
      </c>
      <c r="CS6" s="35">
        <f t="shared" si="10"/>
        <v>49.75</v>
      </c>
      <c r="CT6" s="35">
        <f t="shared" si="10"/>
        <v>53.51</v>
      </c>
      <c r="CU6" s="35">
        <f t="shared" si="10"/>
        <v>53.5</v>
      </c>
      <c r="CV6" s="35">
        <f t="shared" si="10"/>
        <v>52.58</v>
      </c>
      <c r="CW6" s="34" t="str">
        <f>IF(CW7="","",IF(CW7="-","【-】","【"&amp;SUBSTITUTE(TEXT(CW7,"#,##0.00"),"-","△")&amp;"】"))</f>
        <v>【58.98】</v>
      </c>
      <c r="CX6" s="35">
        <f>IF(CX7="",NA(),CX7)</f>
        <v>92.68</v>
      </c>
      <c r="CY6" s="35">
        <f t="shared" ref="CY6:DG6" si="11">IF(CY7="",NA(),CY7)</f>
        <v>92.81</v>
      </c>
      <c r="CZ6" s="35">
        <f t="shared" si="11"/>
        <v>93.07</v>
      </c>
      <c r="DA6" s="35">
        <f t="shared" si="11"/>
        <v>96.63</v>
      </c>
      <c r="DB6" s="35">
        <f t="shared" si="11"/>
        <v>94.55</v>
      </c>
      <c r="DC6" s="35">
        <f t="shared" si="11"/>
        <v>88.59</v>
      </c>
      <c r="DD6" s="35">
        <f t="shared" si="11"/>
        <v>87.85</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0.16</v>
      </c>
      <c r="EL6" s="35">
        <f t="shared" si="14"/>
        <v>0.15</v>
      </c>
      <c r="EM6" s="35">
        <f t="shared" si="14"/>
        <v>0.16</v>
      </c>
      <c r="EN6" s="35">
        <f t="shared" si="14"/>
        <v>0.13</v>
      </c>
      <c r="EO6" s="34" t="str">
        <f>IF(EO7="","",IF(EO7="-","【-】","【"&amp;SUBSTITUTE(TEXT(EO7,"#,##0.00"),"-","△")&amp;"】"))</f>
        <v>【0.23】</v>
      </c>
    </row>
    <row r="7" spans="1:145" s="36" customFormat="1" x14ac:dyDescent="0.15">
      <c r="A7" s="28"/>
      <c r="B7" s="37">
        <v>2018</v>
      </c>
      <c r="C7" s="37">
        <v>434434</v>
      </c>
      <c r="D7" s="37">
        <v>47</v>
      </c>
      <c r="E7" s="37">
        <v>17</v>
      </c>
      <c r="F7" s="37">
        <v>1</v>
      </c>
      <c r="G7" s="37">
        <v>0</v>
      </c>
      <c r="H7" s="37" t="s">
        <v>97</v>
      </c>
      <c r="I7" s="37" t="s">
        <v>98</v>
      </c>
      <c r="J7" s="37" t="s">
        <v>99</v>
      </c>
      <c r="K7" s="37" t="s">
        <v>100</v>
      </c>
      <c r="L7" s="37" t="s">
        <v>101</v>
      </c>
      <c r="M7" s="37" t="s">
        <v>102</v>
      </c>
      <c r="N7" s="38" t="s">
        <v>103</v>
      </c>
      <c r="O7" s="38" t="s">
        <v>104</v>
      </c>
      <c r="P7" s="38">
        <v>76.73</v>
      </c>
      <c r="Q7" s="38">
        <v>75.19</v>
      </c>
      <c r="R7" s="38">
        <v>2876</v>
      </c>
      <c r="S7" s="38">
        <v>32967</v>
      </c>
      <c r="T7" s="38">
        <v>65.680000000000007</v>
      </c>
      <c r="U7" s="38">
        <v>501.93</v>
      </c>
      <c r="V7" s="38">
        <v>25196</v>
      </c>
      <c r="W7" s="38">
        <v>5.24</v>
      </c>
      <c r="X7" s="38">
        <v>4808.3999999999996</v>
      </c>
      <c r="Y7" s="38">
        <v>48.04</v>
      </c>
      <c r="Z7" s="38">
        <v>46.88</v>
      </c>
      <c r="AA7" s="38">
        <v>33.9</v>
      </c>
      <c r="AB7" s="38">
        <v>39.89</v>
      </c>
      <c r="AC7" s="38">
        <v>64.87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1060.19</v>
      </c>
      <c r="BG7" s="38">
        <v>929.47</v>
      </c>
      <c r="BH7" s="38">
        <v>957.46</v>
      </c>
      <c r="BI7" s="38">
        <v>794.95</v>
      </c>
      <c r="BJ7" s="38">
        <v>739.43</v>
      </c>
      <c r="BK7" s="38">
        <v>1067.74</v>
      </c>
      <c r="BL7" s="38">
        <v>1018.27</v>
      </c>
      <c r="BM7" s="38">
        <v>1111.31</v>
      </c>
      <c r="BN7" s="38">
        <v>966.33</v>
      </c>
      <c r="BO7" s="38">
        <v>958.81</v>
      </c>
      <c r="BP7" s="38">
        <v>682.78</v>
      </c>
      <c r="BQ7" s="38">
        <v>69.81</v>
      </c>
      <c r="BR7" s="38">
        <v>67.02</v>
      </c>
      <c r="BS7" s="38">
        <v>98.23</v>
      </c>
      <c r="BT7" s="38">
        <v>66.48</v>
      </c>
      <c r="BU7" s="38">
        <v>86.18</v>
      </c>
      <c r="BV7" s="38">
        <v>73.569999999999993</v>
      </c>
      <c r="BW7" s="38">
        <v>71.569999999999993</v>
      </c>
      <c r="BX7" s="38">
        <v>75.540000000000006</v>
      </c>
      <c r="BY7" s="38">
        <v>81.739999999999995</v>
      </c>
      <c r="BZ7" s="38">
        <v>82.88</v>
      </c>
      <c r="CA7" s="38">
        <v>100.91</v>
      </c>
      <c r="CB7" s="38">
        <v>211.41</v>
      </c>
      <c r="CC7" s="38">
        <v>221.26</v>
      </c>
      <c r="CD7" s="38">
        <v>150</v>
      </c>
      <c r="CE7" s="38">
        <v>227.13</v>
      </c>
      <c r="CF7" s="38">
        <v>172.99</v>
      </c>
      <c r="CG7" s="38">
        <v>184.87</v>
      </c>
      <c r="CH7" s="38">
        <v>195.88</v>
      </c>
      <c r="CI7" s="38">
        <v>207.96</v>
      </c>
      <c r="CJ7" s="38">
        <v>194.31</v>
      </c>
      <c r="CK7" s="38">
        <v>190.99</v>
      </c>
      <c r="CL7" s="38">
        <v>136.86000000000001</v>
      </c>
      <c r="CM7" s="38">
        <v>58.12</v>
      </c>
      <c r="CN7" s="38">
        <v>51.19</v>
      </c>
      <c r="CO7" s="38">
        <v>65.430000000000007</v>
      </c>
      <c r="CP7" s="38">
        <v>59.07</v>
      </c>
      <c r="CQ7" s="38">
        <v>68.05</v>
      </c>
      <c r="CR7" s="38">
        <v>51.08</v>
      </c>
      <c r="CS7" s="38">
        <v>49.75</v>
      </c>
      <c r="CT7" s="38">
        <v>53.51</v>
      </c>
      <c r="CU7" s="38">
        <v>53.5</v>
      </c>
      <c r="CV7" s="38">
        <v>52.58</v>
      </c>
      <c r="CW7" s="38">
        <v>58.98</v>
      </c>
      <c r="CX7" s="38">
        <v>92.68</v>
      </c>
      <c r="CY7" s="38">
        <v>92.81</v>
      </c>
      <c r="CZ7" s="38">
        <v>93.07</v>
      </c>
      <c r="DA7" s="38">
        <v>96.63</v>
      </c>
      <c r="DB7" s="38">
        <v>94.55</v>
      </c>
      <c r="DC7" s="38">
        <v>88.59</v>
      </c>
      <c r="DD7" s="38">
        <v>87.85</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0.16</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吉本 秀一</cp:lastModifiedBy>
  <cp:lastPrinted>2020-01-28T04:17:22Z</cp:lastPrinted>
  <dcterms:created xsi:type="dcterms:W3CDTF">2019-12-05T05:07:51Z</dcterms:created>
  <dcterms:modified xsi:type="dcterms:W3CDTF">2020-01-28T04:17:32Z</dcterms:modified>
  <cp:category/>
</cp:coreProperties>
</file>