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rv\111310_下水道係\★★下水道　年度別事業関係★★\平成31年度\H31　庁内調査\【1月24日 17：00〆】公営企業に係る経営比較分析表（平成３０年度決算）の分析等について\作業データ\下水道（法非適）\"/>
    </mc:Choice>
  </mc:AlternateContent>
  <workbookProtection workbookAlgorithmName="SHA-512" workbookHashValue="mjm/VEJXjEGodykRXWCRPm1GRGFjOTVnC3E9WMfGUA1DdiS1K0+txFfb4HNjwfcUeTTxUFepMp+J6X9pQm6oBw==" workbookSaltValue="AbOSIO3qfF6sE4h6ngq0DQ==" workbookSpinCount="100000" lockStructure="1"/>
  <bookViews>
    <workbookView xWindow="0" yWindow="0" windowWidth="20400" windowHeight="750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<sst xmlns="http://schemas.openxmlformats.org/spreadsheetml/2006/main" count="228" uniqueCount="114">
  <si>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</si>
  <si>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</si>
  <si>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</si>
  <si>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</si>
  <si>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</si>
  <si>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</si>
  <si>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</si>
  <si>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</si>
  <si>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</si>
  <si>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</si>
  <si>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</si>
  <si>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</si>
  <si>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</si>
  <si>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</si>
  <si>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</si>
  <si>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</si>
  <si>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</si>
  <si>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</si>
  <si>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</si>
  <si>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</si>
  <si>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</si>
  <si>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</si>
  <si>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</si>
  <si>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</si>
  <si>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</si>
  <si>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</si>
  <si>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</si>
  <si>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</si>
  <si>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</si>
  <si>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</si>
  <si>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</si>
  <si>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</si>
  <si>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</si>
  <si>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</si>
  <si>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</si>
  <si>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</si>
  <si>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</si>
  <si>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</si>
  <si>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</si>
  <si>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</si>
  <si>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</si>
  <si>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</si>
  <si>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</si>
  <si>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</si>
  <si>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</si>
  <si>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</si>
  <si>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</si>
  <si>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</si>
  <si>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</si>
  <si>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</si>
  <si>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</si>
  <si>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</si>
  <si>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</si>
  <si>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</si>
  <si>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</si>
  <si>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</si>
  <si>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</si>
  <si>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</si>
  <si>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</si>
  <si>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</si>
  <si>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</si>
  <si>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</si>
  <si>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</si>
  <si>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</si>
  <si>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</si>
  <si>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</si>
  <si>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</si>
  <si>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</si>
  <si>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</si>
  <si>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</si>
  <si>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</si>
  <si>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</si>
  <si>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</si>
  <si>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</si>
  <si>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</si>
  <si>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</si>
  <si>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</si>
  <si>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</si>
  <si>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</si>
  <si>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</si>
  <si>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</si>
  <si>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</si>
  <si>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</si>
  <si>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</si>
  <si>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</si>
  <si>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</si>
  <si>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</si>
  <si>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</si>
  <si>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</si>
  <si>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</si>
  <si>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</si>
  <si>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</si>
  <si>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</si>
  <si>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</si>
  <si>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</si>
  <si>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</si>
  <si>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</si>
  <si>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</si>
  <si>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</si>
  <si>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</si>
  <si>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</si>
  <si>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</si>
  <si>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</si>
  <si>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</si>
  <si>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</si>
  <si>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</si>
  <si>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</si>
  <si>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</si>
  <si>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</si>
  <si>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</si>
  <si>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</si>
  <si>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現在、ストックマネジメントを策定中であり、施設及び管渠の点検、調査、修繕等を計画的に進めていく予定である。</t>
    <rPh sb="0" eb="2">
      <t>ゲンザイ</t>
    </rPh>
    <rPh sb="14" eb="17">
      <t>サクテイチュウ</t>
    </rPh>
    <rPh sb="21" eb="23">
      <t>シセツ</t>
    </rPh>
    <rPh sb="23" eb="24">
      <t>オヨ</t>
    </rPh>
    <rPh sb="25" eb="26">
      <t>カン</t>
    </rPh>
    <rPh sb="26" eb="27">
      <t>キョ</t>
    </rPh>
    <rPh sb="28" eb="30">
      <t>テンケン</t>
    </rPh>
    <rPh sb="31" eb="33">
      <t>チョウサ</t>
    </rPh>
    <rPh sb="34" eb="37">
      <t>シュウゼントウ</t>
    </rPh>
    <rPh sb="38" eb="41">
      <t>ケイカクテキ</t>
    </rPh>
    <rPh sb="42" eb="43">
      <t>スス</t>
    </rPh>
    <rPh sb="47" eb="49">
      <t>ヨテイ</t>
    </rPh>
    <phoneticPr fontId="4"/>
  </si>
  <si>
    <t>収益的収支比率及び経費回収率から分析し、下水道使用料等の収益で、費用を賄えていない状況にある。今後は、人口減少に伴う料金収入の減少や老朽化による施設及び管渠の更新などを見据え、効率的な維持管理を進めていかなければならない。</t>
    <rPh sb="0" eb="3">
      <t>シュウエキテキ</t>
    </rPh>
    <rPh sb="3" eb="5">
      <t>シュウシ</t>
    </rPh>
    <rPh sb="5" eb="7">
      <t>ヒリツ</t>
    </rPh>
    <rPh sb="7" eb="8">
      <t>オヨ</t>
    </rPh>
    <rPh sb="9" eb="11">
      <t>ケイヒ</t>
    </rPh>
    <rPh sb="11" eb="13">
      <t>カイシュウ</t>
    </rPh>
    <rPh sb="13" eb="14">
      <t>リツ</t>
    </rPh>
    <rPh sb="16" eb="18">
      <t>ブンセキ</t>
    </rPh>
    <rPh sb="20" eb="22">
      <t>ゲスイ</t>
    </rPh>
    <rPh sb="22" eb="23">
      <t>ドウ</t>
    </rPh>
    <rPh sb="23" eb="25">
      <t>シヨウ</t>
    </rPh>
    <rPh sb="25" eb="26">
      <t>リョウ</t>
    </rPh>
    <rPh sb="26" eb="27">
      <t>トウ</t>
    </rPh>
    <rPh sb="28" eb="30">
      <t>シュウエキ</t>
    </rPh>
    <rPh sb="32" eb="34">
      <t>ヒヨウ</t>
    </rPh>
    <rPh sb="35" eb="36">
      <t>マカナ</t>
    </rPh>
    <rPh sb="41" eb="43">
      <t>ジョウキョウ</t>
    </rPh>
    <rPh sb="47" eb="49">
      <t>コンゴ</t>
    </rPh>
    <rPh sb="51" eb="53">
      <t>ジンコウ</t>
    </rPh>
    <rPh sb="53" eb="55">
      <t>ゲンショウ</t>
    </rPh>
    <rPh sb="56" eb="57">
      <t>トモナ</t>
    </rPh>
    <rPh sb="58" eb="60">
      <t>リョウキン</t>
    </rPh>
    <rPh sb="60" eb="62">
      <t>シュウニュウ</t>
    </rPh>
    <rPh sb="63" eb="65">
      <t>ゲンショウ</t>
    </rPh>
    <rPh sb="66" eb="69">
      <t>ロウキュウカ</t>
    </rPh>
    <rPh sb="72" eb="74">
      <t>シセツ</t>
    </rPh>
    <rPh sb="74" eb="75">
      <t>オヨ</t>
    </rPh>
    <rPh sb="76" eb="77">
      <t>カン</t>
    </rPh>
    <rPh sb="77" eb="78">
      <t>キョ</t>
    </rPh>
    <rPh sb="79" eb="81">
      <t>コウシン</t>
    </rPh>
    <rPh sb="84" eb="86">
      <t>ミス</t>
    </rPh>
    <rPh sb="88" eb="91">
      <t>コウリツテキ</t>
    </rPh>
    <rPh sb="92" eb="94">
      <t>イジ</t>
    </rPh>
    <rPh sb="94" eb="96">
      <t>カンリ</t>
    </rPh>
    <rPh sb="97" eb="98">
      <t>スス</t>
    </rPh>
    <phoneticPr fontId="4"/>
  </si>
  <si>
    <t>本町公共下水道事業（汚水事業）は、平成6年度より供用開始をしており、計画的に処理区域を整備拡大している。　　　　　　　　　　　　　　　　　　　　　　　　　　　　　①収益的収支比率…処理場及び管渠整備にかかる初期投資の地方債償還金が大きく、料金収入等の自主財源で賄うことが困難な状況である。今後、人口減少に伴う料金収入の減少に反し、老朽化による施設及び管渠の更新などにより費用の増加が見込まれることから、経営改善を図っていく必要がある。　　　　　　　　　　　　　　　　　　　　　　　④企業債残高対事業規模比率…上記の①収益的収支比率の分析のとおりである。　　　　　　　　　　　　　　　　　　　　　　⑤経費回収率…上記の分析のとおりである。　　　　　　　　　　　　　　　　　⑥汚水処理原価…今後、ポンプ場や処理場にかかる費用の増大が懸念されるため、下水道接続率を増加させ、有収水量を増加させる等対応策を講じる必要がある。　　　　　　　　　　　　　　　　　　　　　　　　　　　　　　　　⑦施設利用率…類似団体平均値をわずかに上回っているが、現状分析や今後の汚水処理人口の減少を想定し、今後も高い数値が維持できるよう努めていく。　　　　　　　　　　　　　　　　　　　　　　　　　　　　　　　　　⑧水洗化率…近年は増加傾向にあるが、汚水処理の適正化及び料金収入向上の観点から普及啓発による水洗化の向上に努めたい。</t>
    <rPh sb="0" eb="2">
      <t>ホンチョウ</t>
    </rPh>
    <rPh sb="2" eb="4">
      <t>コウキョウ</t>
    </rPh>
    <rPh sb="4" eb="7">
      <t>ゲスイドウ</t>
    </rPh>
    <rPh sb="7" eb="9">
      <t>ジギョウ</t>
    </rPh>
    <rPh sb="10" eb="12">
      <t>オスイ</t>
    </rPh>
    <rPh sb="12" eb="14">
      <t>ジギョウ</t>
    </rPh>
    <rPh sb="17" eb="19">
      <t>ヘイセイ</t>
    </rPh>
    <rPh sb="20" eb="22">
      <t>ネンド</t>
    </rPh>
    <rPh sb="24" eb="26">
      <t>キョウヨウ</t>
    </rPh>
    <rPh sb="26" eb="28">
      <t>カイシ</t>
    </rPh>
    <rPh sb="34" eb="37">
      <t>ケイカクテキ</t>
    </rPh>
    <rPh sb="38" eb="40">
      <t>ショリ</t>
    </rPh>
    <rPh sb="40" eb="42">
      <t>クイキ</t>
    </rPh>
    <rPh sb="43" eb="45">
      <t>セイビ</t>
    </rPh>
    <rPh sb="45" eb="47">
      <t>カクダイ</t>
    </rPh>
    <rPh sb="82" eb="85">
      <t>シュウエキテキ</t>
    </rPh>
    <rPh sb="85" eb="87">
      <t>シュウシ</t>
    </rPh>
    <rPh sb="87" eb="89">
      <t>ヒリツ</t>
    </rPh>
    <rPh sb="90" eb="92">
      <t>ショリ</t>
    </rPh>
    <rPh sb="92" eb="93">
      <t>ジョウ</t>
    </rPh>
    <rPh sb="93" eb="94">
      <t>オヨ</t>
    </rPh>
    <rPh sb="95" eb="96">
      <t>カン</t>
    </rPh>
    <rPh sb="96" eb="97">
      <t>キョ</t>
    </rPh>
    <rPh sb="97" eb="99">
      <t>セイビ</t>
    </rPh>
    <rPh sb="103" eb="105">
      <t>ショキ</t>
    </rPh>
    <rPh sb="105" eb="107">
      <t>トウシ</t>
    </rPh>
    <rPh sb="108" eb="111">
      <t>チホウサイ</t>
    </rPh>
    <rPh sb="111" eb="114">
      <t>ショウカンキン</t>
    </rPh>
    <rPh sb="115" eb="116">
      <t>オオ</t>
    </rPh>
    <rPh sb="119" eb="121">
      <t>リョウキン</t>
    </rPh>
    <rPh sb="121" eb="124">
      <t>シュウニュウトウ</t>
    </rPh>
    <rPh sb="125" eb="127">
      <t>ジシュ</t>
    </rPh>
    <rPh sb="127" eb="129">
      <t>ザイゲン</t>
    </rPh>
    <rPh sb="130" eb="131">
      <t>マカナ</t>
    </rPh>
    <rPh sb="135" eb="137">
      <t>コンナン</t>
    </rPh>
    <rPh sb="138" eb="140">
      <t>ジョウキョウ</t>
    </rPh>
    <rPh sb="144" eb="146">
      <t>コンゴ</t>
    </rPh>
    <rPh sb="147" eb="149">
      <t>ジンコウ</t>
    </rPh>
    <rPh sb="149" eb="151">
      <t>ゲンショウ</t>
    </rPh>
    <rPh sb="152" eb="153">
      <t>トモナ</t>
    </rPh>
    <rPh sb="154" eb="156">
      <t>リョウキン</t>
    </rPh>
    <rPh sb="156" eb="158">
      <t>シュウニュウ</t>
    </rPh>
    <rPh sb="159" eb="161">
      <t>ゲンショウ</t>
    </rPh>
    <rPh sb="162" eb="163">
      <t>ハン</t>
    </rPh>
    <rPh sb="165" eb="167">
      <t>ロウキュウ</t>
    </rPh>
    <rPh sb="167" eb="168">
      <t>カ</t>
    </rPh>
    <rPh sb="171" eb="173">
      <t>シセツ</t>
    </rPh>
    <rPh sb="173" eb="174">
      <t>オヨ</t>
    </rPh>
    <rPh sb="175" eb="176">
      <t>カン</t>
    </rPh>
    <rPh sb="176" eb="177">
      <t>キョ</t>
    </rPh>
    <rPh sb="178" eb="180">
      <t>コウシン</t>
    </rPh>
    <rPh sb="185" eb="187">
      <t>ヒヨウ</t>
    </rPh>
    <rPh sb="188" eb="190">
      <t>ゾウカ</t>
    </rPh>
    <rPh sb="191" eb="193">
      <t>ミコ</t>
    </rPh>
    <rPh sb="201" eb="203">
      <t>ケイエイ</t>
    </rPh>
    <rPh sb="203" eb="205">
      <t>カイゼン</t>
    </rPh>
    <rPh sb="206" eb="207">
      <t>ハカ</t>
    </rPh>
    <rPh sb="211" eb="213">
      <t>ヒツヨウ</t>
    </rPh>
    <rPh sb="241" eb="243">
      <t>キギョウ</t>
    </rPh>
    <rPh sb="243" eb="244">
      <t>サイ</t>
    </rPh>
    <rPh sb="244" eb="246">
      <t>ザンダカ</t>
    </rPh>
    <rPh sb="246" eb="247">
      <t>タイ</t>
    </rPh>
    <rPh sb="247" eb="249">
      <t>ジギョウ</t>
    </rPh>
    <rPh sb="249" eb="251">
      <t>キボ</t>
    </rPh>
    <rPh sb="251" eb="253">
      <t>ヒリツ</t>
    </rPh>
    <rPh sb="254" eb="256">
      <t>ジョウキ</t>
    </rPh>
    <rPh sb="258" eb="261">
      <t>シュウエキテキ</t>
    </rPh>
    <rPh sb="261" eb="263">
      <t>シュウシ</t>
    </rPh>
    <rPh sb="263" eb="265">
      <t>ヒリツ</t>
    </rPh>
    <rPh sb="266" eb="268">
      <t>ブンセキ</t>
    </rPh>
    <rPh sb="299" eb="301">
      <t>ケイヒ</t>
    </rPh>
    <rPh sb="301" eb="303">
      <t>カイシュウ</t>
    </rPh>
    <rPh sb="303" eb="304">
      <t>リツ</t>
    </rPh>
    <rPh sb="305" eb="307">
      <t>ジョウキ</t>
    </rPh>
    <rPh sb="308" eb="310">
      <t>ブンセキ</t>
    </rPh>
    <rPh sb="336" eb="338">
      <t>オスイ</t>
    </rPh>
    <rPh sb="338" eb="340">
      <t>ショリ</t>
    </rPh>
    <rPh sb="340" eb="342">
      <t>ゲンカ</t>
    </rPh>
    <rPh sb="343" eb="345">
      <t>コンゴ</t>
    </rPh>
    <rPh sb="349" eb="350">
      <t>ジョウ</t>
    </rPh>
    <rPh sb="351" eb="353">
      <t>ショリ</t>
    </rPh>
    <rPh sb="353" eb="354">
      <t>ジョウ</t>
    </rPh>
    <rPh sb="358" eb="360">
      <t>ヒヨウ</t>
    </rPh>
    <rPh sb="361" eb="363">
      <t>ゾウダイ</t>
    </rPh>
    <rPh sb="364" eb="366">
      <t>ケネン</t>
    </rPh>
    <rPh sb="372" eb="374">
      <t>ゲスイ</t>
    </rPh>
    <rPh sb="374" eb="375">
      <t>ドウ</t>
    </rPh>
    <rPh sb="375" eb="377">
      <t>セツゾク</t>
    </rPh>
    <rPh sb="377" eb="378">
      <t>リツ</t>
    </rPh>
    <rPh sb="379" eb="381">
      <t>ゾウカ</t>
    </rPh>
    <rPh sb="384" eb="385">
      <t>ユウ</t>
    </rPh>
    <rPh sb="385" eb="386">
      <t>シュウ</t>
    </rPh>
    <rPh sb="386" eb="388">
      <t>スイリョウ</t>
    </rPh>
    <rPh sb="389" eb="391">
      <t>ゾウカ</t>
    </rPh>
    <rPh sb="394" eb="395">
      <t>トウ</t>
    </rPh>
    <rPh sb="395" eb="397">
      <t>タイオウ</t>
    </rPh>
    <rPh sb="397" eb="398">
      <t>サク</t>
    </rPh>
    <rPh sb="399" eb="400">
      <t>コウ</t>
    </rPh>
    <rPh sb="402" eb="404">
      <t>ヒツヨウ</t>
    </rPh>
    <rPh sb="441" eb="443">
      <t>シセツ</t>
    </rPh>
    <rPh sb="443" eb="445">
      <t>リヨウ</t>
    </rPh>
    <rPh sb="445" eb="446">
      <t>リツ</t>
    </rPh>
    <rPh sb="447" eb="449">
      <t>ルイジ</t>
    </rPh>
    <rPh sb="449" eb="451">
      <t>ダンタイ</t>
    </rPh>
    <rPh sb="451" eb="453">
      <t>ヘイキン</t>
    </rPh>
    <rPh sb="453" eb="454">
      <t>チ</t>
    </rPh>
    <rPh sb="459" eb="461">
      <t>ウワマワ</t>
    </rPh>
    <rPh sb="467" eb="469">
      <t>ゲンジョウ</t>
    </rPh>
    <rPh sb="469" eb="471">
      <t>ブンセキ</t>
    </rPh>
    <rPh sb="472" eb="474">
      <t>コンゴ</t>
    </rPh>
    <rPh sb="475" eb="477">
      <t>オスイ</t>
    </rPh>
    <rPh sb="477" eb="479">
      <t>ショリ</t>
    </rPh>
    <rPh sb="479" eb="481">
      <t>ジンコウ</t>
    </rPh>
    <rPh sb="482" eb="484">
      <t>ゲンショウ</t>
    </rPh>
    <rPh sb="485" eb="487">
      <t>ソウテイ</t>
    </rPh>
    <rPh sb="489" eb="491">
      <t>コンゴ</t>
    </rPh>
    <rPh sb="492" eb="493">
      <t>タカ</t>
    </rPh>
    <rPh sb="494" eb="496">
      <t>スウチ</t>
    </rPh>
    <rPh sb="497" eb="499">
      <t>イジ</t>
    </rPh>
    <rPh sb="504" eb="505">
      <t>ツト</t>
    </rPh>
    <rPh sb="544" eb="547">
      <t>スイセンカ</t>
    </rPh>
    <rPh sb="547" eb="548">
      <t>リツ</t>
    </rPh>
    <rPh sb="549" eb="551">
      <t>キンネン</t>
    </rPh>
    <rPh sb="552" eb="554">
      <t>ゾウカ</t>
    </rPh>
    <rPh sb="554" eb="556">
      <t>ケイコウ</t>
    </rPh>
    <rPh sb="561" eb="563">
      <t>オスイ</t>
    </rPh>
    <rPh sb="563" eb="565">
      <t>ショリ</t>
    </rPh>
    <rPh sb="566" eb="569">
      <t>テキセイカ</t>
    </rPh>
    <rPh sb="569" eb="570">
      <t>オヨ</t>
    </rPh>
    <rPh sb="571" eb="573">
      <t>リョウキン</t>
    </rPh>
    <rPh sb="573" eb="575">
      <t>シュウニュウ</t>
    </rPh>
    <rPh sb="575" eb="577">
      <t>コウジョウ</t>
    </rPh>
    <rPh sb="578" eb="580">
      <t>カンテン</t>
    </rPh>
    <rPh sb="582" eb="584">
      <t>フキュウ</t>
    </rPh>
    <rPh sb="584" eb="586">
      <t>ケイハツ</t>
    </rPh>
    <rPh sb="589" eb="592">
      <t>スイセンカ</t>
    </rPh>
    <rPh sb="593" eb="595">
      <t>コウジョウ</t>
    </rPh>
    <rPh sb="596" eb="59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</si>
</sst>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3F-48D0-93D7-09B3DD97A4B0}"/>
            </c:ext>
          </c:extLst>
        </c:ser>
        <c:dLbls>
          <c:showLegendKey val="0"/>
          <c:showVal val="0"/>
          <c:showCatName val="0"/>
          <c:showSerName val="0"/>
          <c:showPercent val="0"/>
          <c:showBubbleSize val="0"/>
        </c:dLbls>
        <c:gapWidth val="150"/>
        <c:axId val="196818544"/>
        <c:axId val="19681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143F-48D0-93D7-09B3DD97A4B0}"/>
            </c:ext>
          </c:extLst>
        </c:ser>
        <c:dLbls>
          <c:showLegendKey val="0"/>
          <c:showVal val="0"/>
          <c:showCatName val="0"/>
          <c:showSerName val="0"/>
          <c:showPercent val="0"/>
          <c:showBubbleSize val="0"/>
        </c:dLbls>
        <c:marker val="1"/>
        <c:smooth val="0"/>
        <c:axId val="196818544"/>
        <c:axId val="196817368"/>
      </c:lineChart>
      <c:dateAx>
        <c:axId val="196818544"/>
        <c:scaling>
          <c:orientation val="minMax"/>
        </c:scaling>
        <c:delete val="1"/>
        <c:axPos val="b"/>
        <c:numFmt formatCode="ge" sourceLinked="1"/>
        <c:majorTickMark val="none"/>
        <c:minorTickMark val="none"/>
        <c:tickLblPos val="none"/>
        <c:crossAx val="196817368"/>
        <c:crosses val="autoZero"/>
        <c:auto val="1"/>
        <c:lblOffset val="100"/>
        <c:baseTimeUnit val="years"/>
      </c:dateAx>
      <c:valAx>
        <c:axId val="19681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1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44.42</c:v>
                </c:pt>
                <c:pt idx="1">
                  <c:v>46.14</c:v>
                </c:pt>
                <c:pt idx="2">
                  <c:v>49.01</c:v>
                </c:pt>
                <c:pt idx="3">
                  <c:v>54.22</c:v>
                </c:pt>
                <c:pt idx="4">
                  <c:v>53.84</c:v>
                </c:pt>
              </c:numCache>
            </c:numRef>
          </c:val>
          <c:extLst xmlns:c16r2="http://schemas.microsoft.com/office/drawing/2015/06/chart">
            <c:ext xmlns:c16="http://schemas.microsoft.com/office/drawing/2014/chart" uri="{C3380CC4-5D6E-409C-BE32-E72D297353CC}">
              <c16:uniqueId val="{00000000-7BA3-48D5-A1F7-E82E91FC59F5}"/>
            </c:ext>
          </c:extLst>
        </c:ser>
        <c:dLbls>
          <c:showLegendKey val="0"/>
          <c:showVal val="0"/>
          <c:showCatName val="0"/>
          <c:showSerName val="0"/>
          <c:showPercent val="0"/>
          <c:showBubbleSize val="0"/>
        </c:dLbls>
        <c:gapWidth val="150"/>
        <c:axId val="198214416"/>
        <c:axId val="19821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7BA3-48D5-A1F7-E82E91FC59F5}"/>
            </c:ext>
          </c:extLst>
        </c:ser>
        <c:dLbls>
          <c:showLegendKey val="0"/>
          <c:showVal val="0"/>
          <c:showCatName val="0"/>
          <c:showSerName val="0"/>
          <c:showPercent val="0"/>
          <c:showBubbleSize val="0"/>
        </c:dLbls>
        <c:marker val="1"/>
        <c:smooth val="0"/>
        <c:axId val="198214416"/>
        <c:axId val="198214024"/>
      </c:lineChart>
      <c:dateAx>
        <c:axId val="198214416"/>
        <c:scaling>
          <c:orientation val="minMax"/>
        </c:scaling>
        <c:delete val="1"/>
        <c:axPos val="b"/>
        <c:numFmt formatCode="ge" sourceLinked="1"/>
        <c:majorTickMark val="none"/>
        <c:minorTickMark val="none"/>
        <c:tickLblPos val="none"/>
        <c:crossAx val="198214024"/>
        <c:crosses val="autoZero"/>
        <c:auto val="1"/>
        <c:lblOffset val="100"/>
        <c:baseTimeUnit val="years"/>
      </c:dateAx>
      <c:valAx>
        <c:axId val="19821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1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81.510000000000005</c:v>
                </c:pt>
                <c:pt idx="1">
                  <c:v>80.08</c:v>
                </c:pt>
                <c:pt idx="2">
                  <c:v>78.97</c:v>
                </c:pt>
                <c:pt idx="3">
                  <c:v>81.790000000000006</c:v>
                </c:pt>
                <c:pt idx="4">
                  <c:v>84.69</c:v>
                </c:pt>
              </c:numCache>
            </c:numRef>
          </c:val>
          <c:extLst xmlns:c16r2="http://schemas.microsoft.com/office/drawing/2015/06/chart">
            <c:ext xmlns:c16="http://schemas.microsoft.com/office/drawing/2014/chart" uri="{C3380CC4-5D6E-409C-BE32-E72D297353CC}">
              <c16:uniqueId val="{00000000-5189-4070-BBB8-C54DB12DEC9F}"/>
            </c:ext>
          </c:extLst>
        </c:ser>
        <c:dLbls>
          <c:showLegendKey val="0"/>
          <c:showVal val="0"/>
          <c:showCatName val="0"/>
          <c:showSerName val="0"/>
          <c:showPercent val="0"/>
          <c:showBubbleSize val="0"/>
        </c:dLbls>
        <c:gapWidth val="150"/>
        <c:axId val="198399048"/>
        <c:axId val="19839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5189-4070-BBB8-C54DB12DEC9F}"/>
            </c:ext>
          </c:extLst>
        </c:ser>
        <c:dLbls>
          <c:showLegendKey val="0"/>
          <c:showVal val="0"/>
          <c:showCatName val="0"/>
          <c:showSerName val="0"/>
          <c:showPercent val="0"/>
          <c:showBubbleSize val="0"/>
        </c:dLbls>
        <c:marker val="1"/>
        <c:smooth val="0"/>
        <c:axId val="198399048"/>
        <c:axId val="198399440"/>
      </c:lineChart>
      <c:dateAx>
        <c:axId val="198399048"/>
        <c:scaling>
          <c:orientation val="minMax"/>
        </c:scaling>
        <c:delete val="1"/>
        <c:axPos val="b"/>
        <c:numFmt formatCode="ge" sourceLinked="1"/>
        <c:majorTickMark val="none"/>
        <c:minorTickMark val="none"/>
        <c:tickLblPos val="none"/>
        <c:crossAx val="198399440"/>
        <c:crosses val="autoZero"/>
        <c:auto val="1"/>
        <c:lblOffset val="100"/>
        <c:baseTimeUnit val="years"/>
      </c:dateAx>
      <c:valAx>
        <c:axId val="19839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9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61.42</c:v>
                </c:pt>
                <c:pt idx="1">
                  <c:v>67.069999999999993</c:v>
                </c:pt>
                <c:pt idx="2">
                  <c:v>73.25</c:v>
                </c:pt>
                <c:pt idx="3">
                  <c:v>77.569999999999993</c:v>
                </c:pt>
                <c:pt idx="4">
                  <c:v>77.44</c:v>
                </c:pt>
              </c:numCache>
            </c:numRef>
          </c:val>
          <c:extLst xmlns:c16r2="http://schemas.microsoft.com/office/drawing/2015/06/chart">
            <c:ext xmlns:c16="http://schemas.microsoft.com/office/drawing/2014/chart" uri="{C3380CC4-5D6E-409C-BE32-E72D297353CC}">
              <c16:uniqueId val="{00000000-97C6-4452-BEF7-27C10753DE4E}"/>
            </c:ext>
          </c:extLst>
        </c:ser>
        <c:dLbls>
          <c:showLegendKey val="0"/>
          <c:showVal val="0"/>
          <c:showCatName val="0"/>
          <c:showSerName val="0"/>
          <c:showPercent val="0"/>
          <c:showBubbleSize val="0"/>
        </c:dLbls>
        <c:gapWidth val="150"/>
        <c:axId val="198045992"/>
        <c:axId val="19804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C6-4452-BEF7-27C10753DE4E}"/>
            </c:ext>
          </c:extLst>
        </c:ser>
        <c:dLbls>
          <c:showLegendKey val="0"/>
          <c:showVal val="0"/>
          <c:showCatName val="0"/>
          <c:showSerName val="0"/>
          <c:showPercent val="0"/>
          <c:showBubbleSize val="0"/>
        </c:dLbls>
        <c:marker val="1"/>
        <c:smooth val="0"/>
        <c:axId val="198045992"/>
        <c:axId val="198046384"/>
      </c:lineChart>
      <c:dateAx>
        <c:axId val="198045992"/>
        <c:scaling>
          <c:orientation val="minMax"/>
        </c:scaling>
        <c:delete val="1"/>
        <c:axPos val="b"/>
        <c:numFmt formatCode="ge" sourceLinked="1"/>
        <c:majorTickMark val="none"/>
        <c:minorTickMark val="none"/>
        <c:tickLblPos val="none"/>
        <c:crossAx val="198046384"/>
        <c:crosses val="autoZero"/>
        <c:auto val="1"/>
        <c:lblOffset val="100"/>
        <c:baseTimeUnit val="years"/>
      </c:dateAx>
      <c:valAx>
        <c:axId val="19804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4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B4-4809-974C-CB1A5A9C9775}"/>
            </c:ext>
          </c:extLst>
        </c:ser>
        <c:dLbls>
          <c:showLegendKey val="0"/>
          <c:showVal val="0"/>
          <c:showCatName val="0"/>
          <c:showSerName val="0"/>
          <c:showPercent val="0"/>
          <c:showBubbleSize val="0"/>
        </c:dLbls>
        <c:gapWidth val="150"/>
        <c:axId val="198047560"/>
        <c:axId val="19804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B4-4809-974C-CB1A5A9C9775}"/>
            </c:ext>
          </c:extLst>
        </c:ser>
        <c:dLbls>
          <c:showLegendKey val="0"/>
          <c:showVal val="0"/>
          <c:showCatName val="0"/>
          <c:showSerName val="0"/>
          <c:showPercent val="0"/>
          <c:showBubbleSize val="0"/>
        </c:dLbls>
        <c:marker val="1"/>
        <c:smooth val="0"/>
        <c:axId val="198047560"/>
        <c:axId val="198047952"/>
      </c:lineChart>
      <c:dateAx>
        <c:axId val="198047560"/>
        <c:scaling>
          <c:orientation val="minMax"/>
        </c:scaling>
        <c:delete val="1"/>
        <c:axPos val="b"/>
        <c:numFmt formatCode="ge" sourceLinked="1"/>
        <c:majorTickMark val="none"/>
        <c:minorTickMark val="none"/>
        <c:tickLblPos val="none"/>
        <c:crossAx val="198047952"/>
        <c:crosses val="autoZero"/>
        <c:auto val="1"/>
        <c:lblOffset val="100"/>
        <c:baseTimeUnit val="years"/>
      </c:dateAx>
      <c:valAx>
        <c:axId val="19804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4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F3-417E-83EB-F9F6393AA1FA}"/>
            </c:ext>
          </c:extLst>
        </c:ser>
        <c:dLbls>
          <c:showLegendKey val="0"/>
          <c:showVal val="0"/>
          <c:showCatName val="0"/>
          <c:showSerName val="0"/>
          <c:showPercent val="0"/>
          <c:showBubbleSize val="0"/>
        </c:dLbls>
        <c:gapWidth val="150"/>
        <c:axId val="198049128"/>
        <c:axId val="1982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F3-417E-83EB-F9F6393AA1FA}"/>
            </c:ext>
          </c:extLst>
        </c:ser>
        <c:dLbls>
          <c:showLegendKey val="0"/>
          <c:showVal val="0"/>
          <c:showCatName val="0"/>
          <c:showSerName val="0"/>
          <c:showPercent val="0"/>
          <c:showBubbleSize val="0"/>
        </c:dLbls>
        <c:marker val="1"/>
        <c:smooth val="0"/>
        <c:axId val="198049128"/>
        <c:axId val="198212064"/>
      </c:lineChart>
      <c:dateAx>
        <c:axId val="198049128"/>
        <c:scaling>
          <c:orientation val="minMax"/>
        </c:scaling>
        <c:delete val="1"/>
        <c:axPos val="b"/>
        <c:numFmt formatCode="ge" sourceLinked="1"/>
        <c:majorTickMark val="none"/>
        <c:minorTickMark val="none"/>
        <c:tickLblPos val="none"/>
        <c:crossAx val="198212064"/>
        <c:crosses val="autoZero"/>
        <c:auto val="1"/>
        <c:lblOffset val="100"/>
        <c:baseTimeUnit val="years"/>
      </c:dateAx>
      <c:valAx>
        <c:axId val="1982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4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77-4529-9C4A-D8FB2BAF3BE8}"/>
            </c:ext>
          </c:extLst>
        </c:ser>
        <c:dLbls>
          <c:showLegendKey val="0"/>
          <c:showVal val="0"/>
          <c:showCatName val="0"/>
          <c:showSerName val="0"/>
          <c:showPercent val="0"/>
          <c:showBubbleSize val="0"/>
        </c:dLbls>
        <c:gapWidth val="150"/>
        <c:axId val="198214808"/>
        <c:axId val="1982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77-4529-9C4A-D8FB2BAF3BE8}"/>
            </c:ext>
          </c:extLst>
        </c:ser>
        <c:dLbls>
          <c:showLegendKey val="0"/>
          <c:showVal val="0"/>
          <c:showCatName val="0"/>
          <c:showSerName val="0"/>
          <c:showPercent val="0"/>
          <c:showBubbleSize val="0"/>
        </c:dLbls>
        <c:marker val="1"/>
        <c:smooth val="0"/>
        <c:axId val="198214808"/>
        <c:axId val="198215200"/>
      </c:lineChart>
      <c:dateAx>
        <c:axId val="198214808"/>
        <c:scaling>
          <c:orientation val="minMax"/>
        </c:scaling>
        <c:delete val="1"/>
        <c:axPos val="b"/>
        <c:numFmt formatCode="ge" sourceLinked="1"/>
        <c:majorTickMark val="none"/>
        <c:minorTickMark val="none"/>
        <c:tickLblPos val="none"/>
        <c:crossAx val="198215200"/>
        <c:crosses val="autoZero"/>
        <c:auto val="1"/>
        <c:lblOffset val="100"/>
        <c:baseTimeUnit val="years"/>
      </c:dateAx>
      <c:valAx>
        <c:axId val="1982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8C-4054-9707-4EF366E7625C}"/>
            </c:ext>
          </c:extLst>
        </c:ser>
        <c:dLbls>
          <c:showLegendKey val="0"/>
          <c:showVal val="0"/>
          <c:showCatName val="0"/>
          <c:showSerName val="0"/>
          <c:showPercent val="0"/>
          <c:showBubbleSize val="0"/>
        </c:dLbls>
        <c:gapWidth val="150"/>
        <c:axId val="198242160"/>
        <c:axId val="19824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8C-4054-9707-4EF366E7625C}"/>
            </c:ext>
          </c:extLst>
        </c:ser>
        <c:dLbls>
          <c:showLegendKey val="0"/>
          <c:showVal val="0"/>
          <c:showCatName val="0"/>
          <c:showSerName val="0"/>
          <c:showPercent val="0"/>
          <c:showBubbleSize val="0"/>
        </c:dLbls>
        <c:marker val="1"/>
        <c:smooth val="0"/>
        <c:axId val="198242160"/>
        <c:axId val="198242552"/>
      </c:lineChart>
      <c:dateAx>
        <c:axId val="198242160"/>
        <c:scaling>
          <c:orientation val="minMax"/>
        </c:scaling>
        <c:delete val="1"/>
        <c:axPos val="b"/>
        <c:numFmt formatCode="ge" sourceLinked="1"/>
        <c:majorTickMark val="none"/>
        <c:minorTickMark val="none"/>
        <c:tickLblPos val="none"/>
        <c:crossAx val="198242552"/>
        <c:crosses val="autoZero"/>
        <c:auto val="1"/>
        <c:lblOffset val="100"/>
        <c:baseTimeUnit val="years"/>
      </c:dateAx>
      <c:valAx>
        <c:axId val="19824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4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1602.04</c:v>
                </c:pt>
                <c:pt idx="1">
                  <c:v>2424.5300000000002</c:v>
                </c:pt>
                <c:pt idx="2">
                  <c:v>2746.74</c:v>
                </c:pt>
                <c:pt idx="3">
                  <c:v>2142.4899999999998</c:v>
                </c:pt>
                <c:pt idx="4">
                  <c:v>1978.3</c:v>
                </c:pt>
              </c:numCache>
            </c:numRef>
          </c:val>
          <c:extLst xmlns:c16r2="http://schemas.microsoft.com/office/drawing/2015/06/chart">
            <c:ext xmlns:c16="http://schemas.microsoft.com/office/drawing/2014/chart" uri="{C3380CC4-5D6E-409C-BE32-E72D297353CC}">
              <c16:uniqueId val="{00000000-3AAB-4D53-8B91-562DC67EF9C9}"/>
            </c:ext>
          </c:extLst>
        </c:ser>
        <c:dLbls>
          <c:showLegendKey val="0"/>
          <c:showVal val="0"/>
          <c:showCatName val="0"/>
          <c:showSerName val="0"/>
          <c:showPercent val="0"/>
          <c:showBubbleSize val="0"/>
        </c:dLbls>
        <c:gapWidth val="150"/>
        <c:axId val="198243728"/>
        <c:axId val="19824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3AAB-4D53-8B91-562DC67EF9C9}"/>
            </c:ext>
          </c:extLst>
        </c:ser>
        <c:dLbls>
          <c:showLegendKey val="0"/>
          <c:showVal val="0"/>
          <c:showCatName val="0"/>
          <c:showSerName val="0"/>
          <c:showPercent val="0"/>
          <c:showBubbleSize val="0"/>
        </c:dLbls>
        <c:marker val="1"/>
        <c:smooth val="0"/>
        <c:axId val="198243728"/>
        <c:axId val="198244120"/>
      </c:lineChart>
      <c:dateAx>
        <c:axId val="198243728"/>
        <c:scaling>
          <c:orientation val="minMax"/>
        </c:scaling>
        <c:delete val="1"/>
        <c:axPos val="b"/>
        <c:numFmt formatCode="ge" sourceLinked="1"/>
        <c:majorTickMark val="none"/>
        <c:minorTickMark val="none"/>
        <c:tickLblPos val="none"/>
        <c:crossAx val="198244120"/>
        <c:crosses val="autoZero"/>
        <c:auto val="1"/>
        <c:lblOffset val="100"/>
        <c:baseTimeUnit val="years"/>
      </c:dateAx>
      <c:valAx>
        <c:axId val="19824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4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60.89</c:v>
                </c:pt>
                <c:pt idx="1">
                  <c:v>53.12</c:v>
                </c:pt>
                <c:pt idx="2">
                  <c:v>59.71</c:v>
                </c:pt>
                <c:pt idx="3">
                  <c:v>89.48</c:v>
                </c:pt>
                <c:pt idx="4">
                  <c:v>100</c:v>
                </c:pt>
              </c:numCache>
            </c:numRef>
          </c:val>
          <c:extLst xmlns:c16r2="http://schemas.microsoft.com/office/drawing/2015/06/chart">
            <c:ext xmlns:c16="http://schemas.microsoft.com/office/drawing/2014/chart" uri="{C3380CC4-5D6E-409C-BE32-E72D297353CC}">
              <c16:uniqueId val="{00000000-B540-445A-A220-E0254BBDF51E}"/>
            </c:ext>
          </c:extLst>
        </c:ser>
        <c:dLbls>
          <c:showLegendKey val="0"/>
          <c:showVal val="0"/>
          <c:showCatName val="0"/>
          <c:showSerName val="0"/>
          <c:showPercent val="0"/>
          <c:showBubbleSize val="0"/>
        </c:dLbls>
        <c:gapWidth val="150"/>
        <c:axId val="198241768"/>
        <c:axId val="19839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B540-445A-A220-E0254BBDF51E}"/>
            </c:ext>
          </c:extLst>
        </c:ser>
        <c:dLbls>
          <c:showLegendKey val="0"/>
          <c:showVal val="0"/>
          <c:showCatName val="0"/>
          <c:showSerName val="0"/>
          <c:showPercent val="0"/>
          <c:showBubbleSize val="0"/>
        </c:dLbls>
        <c:marker val="1"/>
        <c:smooth val="0"/>
        <c:axId val="198241768"/>
        <c:axId val="198396304"/>
      </c:lineChart>
      <c:dateAx>
        <c:axId val="198241768"/>
        <c:scaling>
          <c:orientation val="minMax"/>
        </c:scaling>
        <c:delete val="1"/>
        <c:axPos val="b"/>
        <c:numFmt formatCode="ge" sourceLinked="1"/>
        <c:majorTickMark val="none"/>
        <c:minorTickMark val="none"/>
        <c:tickLblPos val="none"/>
        <c:crossAx val="198396304"/>
        <c:crosses val="autoZero"/>
        <c:auto val="1"/>
        <c:lblOffset val="100"/>
        <c:baseTimeUnit val="years"/>
      </c:dateAx>
      <c:valAx>
        <c:axId val="19839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4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271.76</c:v>
                </c:pt>
                <c:pt idx="1">
                  <c:v>311.77999999999997</c:v>
                </c:pt>
                <c:pt idx="2">
                  <c:v>190.98</c:v>
                </c:pt>
                <c:pt idx="3">
                  <c:v>150</c:v>
                </c:pt>
                <c:pt idx="4">
                  <c:v>167.3</c:v>
                </c:pt>
              </c:numCache>
            </c:numRef>
          </c:val>
          <c:extLst xmlns:c16r2="http://schemas.microsoft.com/office/drawing/2015/06/chart">
            <c:ext xmlns:c16="http://schemas.microsoft.com/office/drawing/2014/chart" uri="{C3380CC4-5D6E-409C-BE32-E72D297353CC}">
              <c16:uniqueId val="{00000000-CB54-4060-A35A-1D577CCBDBA3}"/>
            </c:ext>
          </c:extLst>
        </c:ser>
        <c:dLbls>
          <c:showLegendKey val="0"/>
          <c:showVal val="0"/>
          <c:showCatName val="0"/>
          <c:showSerName val="0"/>
          <c:showPercent val="0"/>
          <c:showBubbleSize val="0"/>
        </c:dLbls>
        <c:gapWidth val="150"/>
        <c:axId val="198397480"/>
        <c:axId val="19839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CB54-4060-A35A-1D577CCBDBA3}"/>
            </c:ext>
          </c:extLst>
        </c:ser>
        <c:dLbls>
          <c:showLegendKey val="0"/>
          <c:showVal val="0"/>
          <c:showCatName val="0"/>
          <c:showSerName val="0"/>
          <c:showPercent val="0"/>
          <c:showBubbleSize val="0"/>
        </c:dLbls>
        <c:marker val="1"/>
        <c:smooth val="0"/>
        <c:axId val="198397480"/>
        <c:axId val="198397872"/>
      </c:lineChart>
      <c:dateAx>
        <c:axId val="198397480"/>
        <c:scaling>
          <c:orientation val="minMax"/>
        </c:scaling>
        <c:delete val="1"/>
        <c:axPos val="b"/>
        <c:numFmt formatCode="ge" sourceLinked="1"/>
        <c:majorTickMark val="none"/>
        <c:minorTickMark val="none"/>
        <c:tickLblPos val="none"/>
        <c:crossAx val="198397872"/>
        <c:crosses val="autoZero"/>
        <c:auto val="1"/>
        <c:lblOffset val="100"/>
        <c:baseTimeUnit val="years"/>
      </c:dateAx>
      <c:valAx>
        <c:axId val="19839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9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御船町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17013</v>
      </c>
      <c r="AM8" s="50"/>
      <c r="AN8" s="50"/>
      <c r="AO8" s="50"/>
      <c r="AP8" s="50"/>
      <c r="AQ8" s="50"/>
      <c r="AR8" s="50"/>
      <c r="AS8" s="50"/>
      <c r="AT8" s="45">
        <f>データ!T6</f>
        <v>99.03</v>
      </c>
      <c r="AU8" s="45"/>
      <c r="AV8" s="45"/>
      <c r="AW8" s="45"/>
      <c r="AX8" s="45"/>
      <c r="AY8" s="45"/>
      <c r="AZ8" s="45"/>
      <c r="BA8" s="45"/>
      <c r="BB8" s="45">
        <f>データ!U6</f>
        <v>171.8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49.63</v>
      </c>
      <c r="Q10" s="45"/>
      <c r="R10" s="45"/>
      <c r="S10" s="45"/>
      <c r="T10" s="45"/>
      <c r="U10" s="45"/>
      <c r="V10" s="45"/>
      <c r="W10" s="45">
        <f>データ!Q6</f>
        <v>78.27</v>
      </c>
      <c r="X10" s="45"/>
      <c r="Y10" s="45"/>
      <c r="Z10" s="45"/>
      <c r="AA10" s="45"/>
      <c r="AB10" s="45"/>
      <c r="AC10" s="45"/>
      <c r="AD10" s="50">
        <f>データ!R6</f>
        <v>3180</v>
      </c>
      <c r="AE10" s="50"/>
      <c r="AF10" s="50"/>
      <c r="AG10" s="50"/>
      <c r="AH10" s="50"/>
      <c r="AI10" s="50"/>
      <c r="AJ10" s="50"/>
      <c r="AK10" s="2"/>
      <c r="AL10" s="50">
        <f>データ!V6</f>
        <v>8394</v>
      </c>
      <c r="AM10" s="50"/>
      <c r="AN10" s="50"/>
      <c r="AO10" s="50"/>
      <c r="AP10" s="50"/>
      <c r="AQ10" s="50"/>
      <c r="AR10" s="50"/>
      <c r="AS10" s="50"/>
      <c r="AT10" s="45">
        <f>データ!W6</f>
        <v>2.71</v>
      </c>
      <c r="AU10" s="45"/>
      <c r="AV10" s="45"/>
      <c r="AW10" s="45"/>
      <c r="AX10" s="45"/>
      <c r="AY10" s="45"/>
      <c r="AZ10" s="45"/>
      <c r="BA10" s="45"/>
      <c r="BB10" s="45">
        <f>データ!X6</f>
        <v>3097.42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GHIG6+HlXorVv0xDDQEQbJMJx9ZBhCoohR74TrY5J+o7niKACt4245AsIb7TG9iF6i+x1DlCfcppNREBJhcTag==" saltValue="RT+ebpv4cs6nAd3PIxVx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434418</v>
      </c>
      <c r="D6" s="33">
        <f t="shared" si="3"/>
        <v>47</v>
      </c>
      <c r="E6" s="33">
        <f t="shared" si="3"/>
        <v>17</v>
      </c>
      <c r="F6" s="33">
        <f t="shared" si="3"/>
        <v>1</v>
      </c>
      <c r="G6" s="33">
        <f t="shared" si="3"/>
        <v>0</v>
      </c>
      <c r="H6" s="33" t="str">
        <f t="shared" si="3"/>
        <v>熊本県　御船町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49.63</v>
      </c>
      <c r="Q6" s="34">
        <f t="shared" si="3"/>
        <v>78.27</v>
      </c>
      <c r="R6" s="34">
        <f t="shared" si="3"/>
        <v>3180</v>
      </c>
      <c r="S6" s="34">
        <f t="shared" si="3"/>
        <v>17013</v>
      </c>
      <c r="T6" s="34">
        <f t="shared" si="3"/>
        <v>99.03</v>
      </c>
      <c r="U6" s="34">
        <f t="shared" si="3"/>
        <v>171.8</v>
      </c>
      <c r="V6" s="34">
        <f t="shared" si="3"/>
        <v>8394</v>
      </c>
      <c r="W6" s="34">
        <f t="shared" si="3"/>
        <v>2.71</v>
      </c>
      <c r="X6" s="34">
        <f t="shared" si="3"/>
        <v>3097.42</v>
      </c>
      <c r="Y6" s="35">
        <f>IF(Y7="",NA(),Y7)</f>
        <v>61.42</v>
      </c>
      <c r="Z6" s="35">
        <f t="shared" ref="Z6:AH6" si="4">IF(Z7="",NA(),Z7)</f>
        <v>67.069999999999993</v>
      </c>
      <c r="AA6" s="35">
        <f t="shared" si="4"/>
        <v>73.25</v>
      </c>
      <c r="AB6" s="35">
        <f t="shared" si="4"/>
        <v>77.569999999999993</v>
      </c>
      <c r="AC6" s="35">
        <f t="shared" si="4"/>
        <v>77.44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1602.04</v>
      </c>
      <c r="BG6" s="35">
        <f t="shared" ref="BG6:BO6" si="7">IF(BG7="",NA(),BG7)</f>
        <v>2424.5300000000002</v>
      </c>
      <c r="BH6" s="35">
        <f t="shared" si="7"/>
        <v>2746.74</v>
      </c>
      <c r="BI6" s="35">
        <f t="shared" si="7"/>
        <v>2142.4899999999998</v>
      </c>
      <c r="BJ6" s="35">
        <f t="shared" si="7"/>
        <v>1978.3</v>
      </c>
      <c r="BK6" s="35">
        <f t="shared" si="7"/>
        <v>1136.5</v>
      </c>
      <c r="BL6" s="35">
        <f t="shared" si="7"/>
        <v>1118.56</v>
      </c>
      <c r="BM6" s="35">
        <f t="shared" si="7"/>
        <v>1111.31</v>
      </c>
      <c r="BN6" s="35">
        <f t="shared" si="7"/>
        <v>966.33</v>
      </c>
      <c r="BO6" s="35">
        <f t="shared" si="7"/>
        <v>958.81</v>
      </c>
      <c r="BP6" s="34" t="str">
        <f>IF(BP7="","",IF(BP7="-","【-】","【"&amp;SUBSTITUTE(TEXT(BP7,"#,##0.00"),"-","△")&amp;"】"))</f>
        <v>【682.78】</v>
      </c>
      <c r="BQ6" s="35">
        <f>IF(BQ7="",NA(),BQ7)</f>
        <v>60.89</v>
      </c>
      <c r="BR6" s="35">
        <f t="shared" ref="BR6:BZ6" si="8">IF(BR7="",NA(),BR7)</f>
        <v>53.12</v>
      </c>
      <c r="BS6" s="35">
        <f t="shared" si="8"/>
        <v>59.71</v>
      </c>
      <c r="BT6" s="35">
        <f t="shared" si="8"/>
        <v>89.48</v>
      </c>
      <c r="BU6" s="35">
        <f t="shared" si="8"/>
        <v>100</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271.76</v>
      </c>
      <c r="CC6" s="35">
        <f t="shared" ref="CC6:CK6" si="9">IF(CC7="",NA(),CC7)</f>
        <v>311.77999999999997</v>
      </c>
      <c r="CD6" s="35">
        <f t="shared" si="9"/>
        <v>190.98</v>
      </c>
      <c r="CE6" s="35">
        <f t="shared" si="9"/>
        <v>150</v>
      </c>
      <c r="CF6" s="35">
        <f t="shared" si="9"/>
        <v>167.3</v>
      </c>
      <c r="CG6" s="35">
        <f t="shared" si="9"/>
        <v>217.82</v>
      </c>
      <c r="CH6" s="35">
        <f t="shared" si="9"/>
        <v>215.28</v>
      </c>
      <c r="CI6" s="35">
        <f t="shared" si="9"/>
        <v>207.96</v>
      </c>
      <c r="CJ6" s="35">
        <f t="shared" si="9"/>
        <v>194.31</v>
      </c>
      <c r="CK6" s="35">
        <f t="shared" si="9"/>
        <v>190.99</v>
      </c>
      <c r="CL6" s="34" t="str">
        <f>IF(CL7="","",IF(CL7="-","【-】","【"&amp;SUBSTITUTE(TEXT(CL7,"#,##0.00"),"-","△")&amp;"】"))</f>
        <v>【136.86】</v>
      </c>
      <c r="CM6" s="35">
        <f>IF(CM7="",NA(),CM7)</f>
        <v>44.42</v>
      </c>
      <c r="CN6" s="35">
        <f t="shared" ref="CN6:CV6" si="10">IF(CN7="",NA(),CN7)</f>
        <v>46.14</v>
      </c>
      <c r="CO6" s="35">
        <f t="shared" si="10"/>
        <v>49.01</v>
      </c>
      <c r="CP6" s="35">
        <f t="shared" si="10"/>
        <v>54.22</v>
      </c>
      <c r="CQ6" s="35">
        <f t="shared" si="10"/>
        <v>53.84</v>
      </c>
      <c r="CR6" s="35">
        <f t="shared" si="10"/>
        <v>54.44</v>
      </c>
      <c r="CS6" s="35">
        <f t="shared" si="10"/>
        <v>54.67</v>
      </c>
      <c r="CT6" s="35">
        <f t="shared" si="10"/>
        <v>53.51</v>
      </c>
      <c r="CU6" s="35">
        <f t="shared" si="10"/>
        <v>53.5</v>
      </c>
      <c r="CV6" s="35">
        <f t="shared" si="10"/>
        <v>52.58</v>
      </c>
      <c r="CW6" s="34" t="str">
        <f>IF(CW7="","",IF(CW7="-","【-】","【"&amp;SUBSTITUTE(TEXT(CW7,"#,##0.00"),"-","△")&amp;"】"))</f>
        <v>【58.98】</v>
      </c>
      <c r="CX6" s="35">
        <f>IF(CX7="",NA(),CX7)</f>
        <v>81.510000000000005</v>
      </c>
      <c r="CY6" s="35">
        <f t="shared" ref="CY6:DG6" si="11">IF(CY7="",NA(),CY7)</f>
        <v>80.08</v>
      </c>
      <c r="CZ6" s="35">
        <f t="shared" si="11"/>
        <v>78.97</v>
      </c>
      <c r="DA6" s="35">
        <f t="shared" si="11"/>
        <v>81.790000000000006</v>
      </c>
      <c r="DB6" s="35">
        <f t="shared" si="11"/>
        <v>84.69</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434418</v>
      </c>
      <c r="D7" s="37">
        <v>47</v>
      </c>
      <c r="E7" s="37">
        <v>17</v>
      </c>
      <c r="F7" s="37">
        <v>1</v>
      </c>
      <c r="G7" s="37">
        <v>0</v>
      </c>
      <c r="H7" s="37" t="s">
        <v>98</v>
      </c>
      <c r="I7" s="37" t="s">
        <v>99</v>
      </c>
      <c r="J7" s="37" t="s">
        <v>100</v>
      </c>
      <c r="K7" s="37" t="s">
        <v>101</v>
      </c>
      <c r="L7" s="37" t="s">
        <v>102</v>
      </c>
      <c r="M7" s="37" t="s">
        <v>103</v>
      </c>
      <c r="N7" s="38" t="s">
        <v>104</v>
      </c>
      <c r="O7" s="38" t="s">
        <v>105</v>
      </c>
      <c r="P7" s="38">
        <v>49.63</v>
      </c>
      <c r="Q7" s="38">
        <v>78.27</v>
      </c>
      <c r="R7" s="38">
        <v>3180</v>
      </c>
      <c r="S7" s="38">
        <v>17013</v>
      </c>
      <c r="T7" s="38">
        <v>99.03</v>
      </c>
      <c r="U7" s="38">
        <v>171.8</v>
      </c>
      <c r="V7" s="38">
        <v>8394</v>
      </c>
      <c r="W7" s="38">
        <v>2.71</v>
      </c>
      <c r="X7" s="38">
        <v>3097.42</v>
      </c>
      <c r="Y7" s="38">
        <v>61.42</v>
      </c>
      <c r="Z7" s="38">
        <v>67.069999999999993</v>
      </c>
      <c r="AA7" s="38">
        <v>73.25</v>
      </c>
      <c r="AB7" s="38">
        <v>77.569999999999993</v>
      </c>
      <c r="AC7" s="38">
        <v>77.44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1602.04</v>
      </c>
      <c r="BG7" s="38">
        <v>2424.5300000000002</v>
      </c>
      <c r="BH7" s="38">
        <v>2746.74</v>
      </c>
      <c r="BI7" s="38">
        <v>2142.4899999999998</v>
      </c>
      <c r="BJ7" s="38">
        <v>1978.3</v>
      </c>
      <c r="BK7" s="38">
        <v>1136.5</v>
      </c>
      <c r="BL7" s="38">
        <v>1118.56</v>
      </c>
      <c r="BM7" s="38">
        <v>1111.31</v>
      </c>
      <c r="BN7" s="38">
        <v>966.33</v>
      </c>
      <c r="BO7" s="38">
        <v>958.81</v>
      </c>
      <c r="BP7" s="38">
        <v>682.78</v>
      </c>
      <c r="BQ7" s="38">
        <v>60.89</v>
      </c>
      <c r="BR7" s="38">
        <v>53.12</v>
      </c>
      <c r="BS7" s="38">
        <v>59.71</v>
      </c>
      <c r="BT7" s="38">
        <v>89.48</v>
      </c>
      <c r="BU7" s="38">
        <v>100</v>
      </c>
      <c r="BV7" s="38">
        <v>71.650000000000006</v>
      </c>
      <c r="BW7" s="38">
        <v>72.33</v>
      </c>
      <c r="BX7" s="38">
        <v>75.540000000000006</v>
      </c>
      <c r="BY7" s="38">
        <v>81.739999999999995</v>
      </c>
      <c r="BZ7" s="38">
        <v>82.88</v>
      </c>
      <c r="CA7" s="38">
        <v>100.91</v>
      </c>
      <c r="CB7" s="38">
        <v>271.76</v>
      </c>
      <c r="CC7" s="38">
        <v>311.77999999999997</v>
      </c>
      <c r="CD7" s="38">
        <v>190.98</v>
      </c>
      <c r="CE7" s="38">
        <v>150</v>
      </c>
      <c r="CF7" s="38">
        <v>167.3</v>
      </c>
      <c r="CG7" s="38">
        <v>217.82</v>
      </c>
      <c r="CH7" s="38">
        <v>215.28</v>
      </c>
      <c r="CI7" s="38">
        <v>207.96</v>
      </c>
      <c r="CJ7" s="38">
        <v>194.31</v>
      </c>
      <c r="CK7" s="38">
        <v>190.99</v>
      </c>
      <c r="CL7" s="38">
        <v>136.86000000000001</v>
      </c>
      <c r="CM7" s="38">
        <v>44.42</v>
      </c>
      <c r="CN7" s="38">
        <v>46.14</v>
      </c>
      <c r="CO7" s="38">
        <v>49.01</v>
      </c>
      <c r="CP7" s="38">
        <v>54.22</v>
      </c>
      <c r="CQ7" s="38">
        <v>53.84</v>
      </c>
      <c r="CR7" s="38">
        <v>54.44</v>
      </c>
      <c r="CS7" s="38">
        <v>54.67</v>
      </c>
      <c r="CT7" s="38">
        <v>53.51</v>
      </c>
      <c r="CU7" s="38">
        <v>53.5</v>
      </c>
      <c r="CV7" s="38">
        <v>52.58</v>
      </c>
      <c r="CW7" s="38">
        <v>58.98</v>
      </c>
      <c r="CX7" s="38">
        <v>81.510000000000005</v>
      </c>
      <c r="CY7" s="38">
        <v>80.08</v>
      </c>
      <c r="CZ7" s="38">
        <v>78.97</v>
      </c>
      <c r="DA7" s="38">
        <v>81.790000000000006</v>
      </c>
      <c r="DB7" s="38">
        <v>84.69</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2020-01-20T09:34:17Z</cp:lastPrinted>
  <dcterms:created xsi:type="dcterms:W3CDTF">2019-12-05T05:07:50Z</dcterms:created>
  <dcterms:modified xsi:type="dcterms:W3CDTF">2020-01-20T09:34:20Z</dcterms:modified>
  <cp:category/>
</cp:coreProperties>
</file>