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oGXvRHRUkP6CnbZoss2dX2Utmx5YGJexQ5N6an8zrPCiJv+t1e1uL1lEVK+I26HFnVULillk5kFL2ia6GiQAag==" workbookSaltValue="nHuc3xuZOH9wAghl+Stu0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<sst xmlns="http://schemas.openxmlformats.org/spreadsheetml/2006/main" count="228" uniqueCount="114">
  <si>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</si>
  <si>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</si>
  <si>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</si>
  <si>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</si>
  <si>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</si>
  <si>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</si>
  <si>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</si>
  <si>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</si>
  <si>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</si>
  <si>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</si>
  <si>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</si>
  <si>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</si>
  <si>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</si>
  <si>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</si>
  <si>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</si>
  <si>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</si>
  <si>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</si>
  <si>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</si>
  <si>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</si>
  <si>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</si>
  <si>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</si>
  <si>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</si>
  <si>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</si>
  <si>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</si>
  <si>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</si>
  <si>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</si>
  <si>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</si>
  <si>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</si>
  <si>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</si>
  <si>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</si>
  <si>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</si>
  <si>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</si>
  <si>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</si>
  <si>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</si>
  <si>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</si>
  <si>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</si>
  <si>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</si>
  <si>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</si>
  <si>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</si>
  <si>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</si>
  <si>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</si>
  <si>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</si>
  <si>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</si>
  <si>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</si>
  <si>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</si>
  <si>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</si>
  <si>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</si>
  <si>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</si>
  <si>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</si>
  <si>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</si>
  <si>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</si>
  <si>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</si>
  <si>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</si>
  <si>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</si>
  <si>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</si>
  <si>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</si>
  <si>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</si>
  <si>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</si>
  <si>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</si>
  <si>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</si>
  <si>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</si>
  <si>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</si>
  <si>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</si>
  <si>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</si>
  <si>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</si>
  <si>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</si>
  <si>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</si>
  <si>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</si>
  <si>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</si>
  <si>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</si>
  <si>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</si>
  <si>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</si>
  <si>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</si>
  <si>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</si>
  <si>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</si>
  <si>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</si>
  <si>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</si>
  <si>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</si>
  <si>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</si>
  <si>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</si>
  <si>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</si>
  <si>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</si>
  <si>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</si>
  <si>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</si>
  <si>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</si>
  <si>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</si>
  <si>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</si>
  <si>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</si>
  <si>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</si>
  <si>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</si>
  <si>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</si>
  <si>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</si>
  <si>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</si>
  <si>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</si>
  <si>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</si>
  <si>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</si>
  <si>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</si>
  <si>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</si>
  <si>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阿蘇市</t>
  </si>
  <si>
    <t>法非適用</t>
  </si>
  <si>
    <t>下水道事業</t>
  </si>
  <si>
    <t>公共下水道</t>
  </si>
  <si>
    <t>Cd1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</si>
  <si>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</si>
  <si>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</si>
  <si>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</si>
  <si>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</si>
  <si>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</si>
  <si>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</si>
  <si>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</si>
  <si>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</si>
  <si>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震災による災害復旧は完了した、有収率については概ね横ばいとなっている。
①収益収支比率及び⑤経費回収率については、被災者の復興と新築による接続により増加傾向にある反面、平成28年度以降は不明水が増大していることも相まって、⑦施設利用率が高い数値となっている。
包括民間委託も導入しているため、経費の削減、人員の削減、費用の削減も行っている。
平成29年度から終末処理場の改築更新、汚水管渠の未普及解消により起債額が増加している状況である。
現在は、「公営企業法適用」に着手しており、また、「経営健全化計画」の策定を進め、計画的な施設の改築更新、施設利用者の啓発を行い、会計の負担抑制に努めていく。</t>
    <rPh sb="0" eb="2">
      <t>シンサイ</t>
    </rPh>
    <rPh sb="5" eb="7">
      <t>サイガイ</t>
    </rPh>
    <rPh sb="7" eb="9">
      <t>フッキュウ</t>
    </rPh>
    <rPh sb="10" eb="12">
      <t>カンリョウ</t>
    </rPh>
    <rPh sb="15" eb="17">
      <t>ユウシュウ</t>
    </rPh>
    <rPh sb="17" eb="18">
      <t>リツ</t>
    </rPh>
    <rPh sb="23" eb="24">
      <t>オオム</t>
    </rPh>
    <rPh sb="25" eb="26">
      <t>ヨコ</t>
    </rPh>
    <rPh sb="37" eb="39">
      <t>シュウエキ</t>
    </rPh>
    <rPh sb="39" eb="41">
      <t>シュウシ</t>
    </rPh>
    <rPh sb="41" eb="43">
      <t>ヒリツ</t>
    </rPh>
    <rPh sb="46" eb="48">
      <t>ケイヒ</t>
    </rPh>
    <rPh sb="48" eb="50">
      <t>カイシュウ</t>
    </rPh>
    <rPh sb="50" eb="51">
      <t>リツ</t>
    </rPh>
    <rPh sb="57" eb="60">
      <t>ヒサイシャ</t>
    </rPh>
    <rPh sb="61" eb="63">
      <t>フッコウ</t>
    </rPh>
    <rPh sb="64" eb="66">
      <t>シンチク</t>
    </rPh>
    <rPh sb="69" eb="71">
      <t>セツゾク</t>
    </rPh>
    <rPh sb="74" eb="76">
      <t>ゾウカ</t>
    </rPh>
    <rPh sb="76" eb="78">
      <t>ケイコウ</t>
    </rPh>
    <rPh sb="81" eb="83">
      <t>ハンメン</t>
    </rPh>
    <rPh sb="84" eb="86">
      <t>ヘイセイ</t>
    </rPh>
    <rPh sb="88" eb="90">
      <t>ネンド</t>
    </rPh>
    <rPh sb="90" eb="92">
      <t>イコウ</t>
    </rPh>
    <rPh sb="93" eb="95">
      <t>フメイ</t>
    </rPh>
    <rPh sb="95" eb="96">
      <t>スイ</t>
    </rPh>
    <rPh sb="97" eb="99">
      <t>ゾウダイ</t>
    </rPh>
    <rPh sb="106" eb="107">
      <t>アイ</t>
    </rPh>
    <rPh sb="112" eb="114">
      <t>シセツ</t>
    </rPh>
    <rPh sb="114" eb="116">
      <t>リヨウ</t>
    </rPh>
    <rPh sb="116" eb="117">
      <t>リツ</t>
    </rPh>
    <rPh sb="118" eb="119">
      <t>タカ</t>
    </rPh>
    <rPh sb="120" eb="122">
      <t>スウチ</t>
    </rPh>
    <rPh sb="130" eb="132">
      <t>ホウカツ</t>
    </rPh>
    <rPh sb="132" eb="134">
      <t>ミンカン</t>
    </rPh>
    <rPh sb="134" eb="136">
      <t>イタク</t>
    </rPh>
    <rPh sb="137" eb="139">
      <t>ドウニュウ</t>
    </rPh>
    <rPh sb="146" eb="148">
      <t>ケイヒ</t>
    </rPh>
    <rPh sb="149" eb="151">
      <t>サクゲン</t>
    </rPh>
    <rPh sb="152" eb="154">
      <t>ジンイン</t>
    </rPh>
    <rPh sb="155" eb="157">
      <t>サクゲン</t>
    </rPh>
    <rPh sb="158" eb="160">
      <t>ヒヨウ</t>
    </rPh>
    <rPh sb="161" eb="163">
      <t>サクゲン</t>
    </rPh>
    <rPh sb="164" eb="165">
      <t>オコナ</t>
    </rPh>
    <rPh sb="171" eb="173">
      <t>ヘイセイ</t>
    </rPh>
    <rPh sb="175" eb="177">
      <t>ネンド</t>
    </rPh>
    <rPh sb="179" eb="181">
      <t>シュウマツ</t>
    </rPh>
    <rPh sb="181" eb="184">
      <t>ショリジョウ</t>
    </rPh>
    <rPh sb="185" eb="187">
      <t>カイチク</t>
    </rPh>
    <rPh sb="187" eb="189">
      <t>コウシン</t>
    </rPh>
    <rPh sb="190" eb="192">
      <t>オスイ</t>
    </rPh>
    <rPh sb="192" eb="194">
      <t>カンキョ</t>
    </rPh>
    <rPh sb="195" eb="198">
      <t>ミフキュウ</t>
    </rPh>
    <rPh sb="198" eb="200">
      <t>カイショウ</t>
    </rPh>
    <rPh sb="203" eb="205">
      <t>キサイ</t>
    </rPh>
    <rPh sb="205" eb="206">
      <t>ガク</t>
    </rPh>
    <rPh sb="207" eb="209">
      <t>ゾウカ</t>
    </rPh>
    <rPh sb="213" eb="215">
      <t>ジョウキョウ</t>
    </rPh>
    <rPh sb="220" eb="222">
      <t>ゲンザイ</t>
    </rPh>
    <rPh sb="225" eb="227">
      <t>コウエイ</t>
    </rPh>
    <rPh sb="227" eb="229">
      <t>キギョウ</t>
    </rPh>
    <rPh sb="229" eb="230">
      <t>ホウ</t>
    </rPh>
    <phoneticPr fontId="4"/>
  </si>
  <si>
    <t>終末処理場においては、改築更新を計画的に行っているが、供用開始から約30年を経過しており、老朽化も進む中で予算状況により、当初計画より遅延している。
汚水管渠については、緊急度の高い管渠は更生し、震災後の災害復旧・修繕は概ね完了しているが、不明水の状況を鑑みながら、「ｽﾄｯｸﾏﾈｼﾞﾒﾝﾄ計画」により詳細調査・改築を随時行っていく。</t>
    <rPh sb="0" eb="2">
      <t>シュウマツ</t>
    </rPh>
    <rPh sb="2" eb="5">
      <t>ショリジョウ</t>
    </rPh>
    <rPh sb="11" eb="13">
      <t>カイチク</t>
    </rPh>
    <rPh sb="13" eb="15">
      <t>コウシン</t>
    </rPh>
    <rPh sb="16" eb="19">
      <t>ケイカクテキ</t>
    </rPh>
    <rPh sb="20" eb="21">
      <t>オコナ</t>
    </rPh>
    <rPh sb="27" eb="29">
      <t>キョウヨウ</t>
    </rPh>
    <rPh sb="29" eb="31">
      <t>カイシ</t>
    </rPh>
    <rPh sb="33" eb="34">
      <t>ヤク</t>
    </rPh>
    <rPh sb="36" eb="37">
      <t>ネン</t>
    </rPh>
    <rPh sb="38" eb="40">
      <t>ケイカ</t>
    </rPh>
    <rPh sb="45" eb="48">
      <t>ロウキュウカ</t>
    </rPh>
    <rPh sb="49" eb="50">
      <t>スス</t>
    </rPh>
    <rPh sb="51" eb="52">
      <t>ナカ</t>
    </rPh>
    <rPh sb="53" eb="55">
      <t>ヨサン</t>
    </rPh>
    <rPh sb="55" eb="57">
      <t>ジョウキョウ</t>
    </rPh>
    <rPh sb="61" eb="63">
      <t>トウショ</t>
    </rPh>
    <rPh sb="63" eb="65">
      <t>ケイカク</t>
    </rPh>
    <rPh sb="67" eb="69">
      <t>チエン</t>
    </rPh>
    <rPh sb="75" eb="77">
      <t>オスイ</t>
    </rPh>
    <rPh sb="77" eb="79">
      <t>カンキョ</t>
    </rPh>
    <rPh sb="85" eb="88">
      <t>キンキュウド</t>
    </rPh>
    <rPh sb="89" eb="90">
      <t>タカ</t>
    </rPh>
    <rPh sb="91" eb="93">
      <t>カンキョ</t>
    </rPh>
    <rPh sb="94" eb="96">
      <t>コウセイ</t>
    </rPh>
    <rPh sb="98" eb="101">
      <t>シンサイゴ</t>
    </rPh>
    <rPh sb="102" eb="104">
      <t>サイガイ</t>
    </rPh>
    <rPh sb="104" eb="106">
      <t>フッキュウ</t>
    </rPh>
    <rPh sb="107" eb="109">
      <t>シュウゼン</t>
    </rPh>
    <rPh sb="110" eb="111">
      <t>オオム</t>
    </rPh>
    <rPh sb="112" eb="114">
      <t>カンリョウ</t>
    </rPh>
    <rPh sb="120" eb="122">
      <t>フメイ</t>
    </rPh>
    <rPh sb="122" eb="123">
      <t>スイ</t>
    </rPh>
    <rPh sb="124" eb="126">
      <t>ジョウキョウ</t>
    </rPh>
    <rPh sb="127" eb="128">
      <t>カンガ</t>
    </rPh>
    <rPh sb="145" eb="147">
      <t>ケイカク</t>
    </rPh>
    <rPh sb="151" eb="153">
      <t>ショウサイ</t>
    </rPh>
    <rPh sb="153" eb="155">
      <t>チョウサ</t>
    </rPh>
    <rPh sb="156" eb="158">
      <t>カイチク</t>
    </rPh>
    <rPh sb="159" eb="161">
      <t>ズイジ</t>
    </rPh>
    <rPh sb="161" eb="162">
      <t>オコナ</t>
    </rPh>
    <phoneticPr fontId="4"/>
  </si>
  <si>
    <t>施設の老朽化による改築更新費の増大や少子高齢化、人口減少に伴う利用料金の減収が懸念されることから、今後、経営状況は厳しさを増すことが予想される。
このため、「公営企業法適用」「経営健全化計画」「経営戦略」を令和2年度までに策定し、老朽施設の計画的な改築更新、利用料金の見直し、下水道施設接続の啓発に積極的に取り組んでいく。</t>
    <rPh sb="0" eb="2">
      <t>シセツ</t>
    </rPh>
    <rPh sb="3" eb="6">
      <t>ロウキュウカ</t>
    </rPh>
    <rPh sb="9" eb="11">
      <t>カイチク</t>
    </rPh>
    <rPh sb="11" eb="13">
      <t>コウシン</t>
    </rPh>
    <rPh sb="13" eb="14">
      <t>ヒ</t>
    </rPh>
    <rPh sb="15" eb="17">
      <t>ゾウダイ</t>
    </rPh>
    <rPh sb="18" eb="20">
      <t>ショウシ</t>
    </rPh>
    <rPh sb="20" eb="23">
      <t>コウレイカ</t>
    </rPh>
    <rPh sb="24" eb="26">
      <t>ジンコウ</t>
    </rPh>
    <rPh sb="26" eb="28">
      <t>ゲンショウ</t>
    </rPh>
    <rPh sb="29" eb="30">
      <t>トモナ</t>
    </rPh>
    <rPh sb="31" eb="33">
      <t>リヨウ</t>
    </rPh>
    <rPh sb="33" eb="35">
      <t>リョウキン</t>
    </rPh>
    <rPh sb="36" eb="38">
      <t>ゲンシュウ</t>
    </rPh>
    <rPh sb="39" eb="41">
      <t>ケネン</t>
    </rPh>
    <rPh sb="49" eb="51">
      <t>コンゴ</t>
    </rPh>
    <rPh sb="52" eb="54">
      <t>ケイエイ</t>
    </rPh>
    <rPh sb="54" eb="56">
      <t>ジョウキョウ</t>
    </rPh>
    <rPh sb="57" eb="58">
      <t>キビ</t>
    </rPh>
    <rPh sb="61" eb="62">
      <t>マ</t>
    </rPh>
    <rPh sb="66" eb="68">
      <t>ヨソウ</t>
    </rPh>
    <rPh sb="79" eb="81">
      <t>コウエイ</t>
    </rPh>
    <rPh sb="81" eb="83">
      <t>キギョウ</t>
    </rPh>
    <rPh sb="83" eb="84">
      <t>ホウ</t>
    </rPh>
    <rPh sb="84" eb="86">
      <t>テキヨウ</t>
    </rPh>
    <rPh sb="88" eb="90">
      <t>ケイエイ</t>
    </rPh>
    <rPh sb="90" eb="93">
      <t>ケンゼンカ</t>
    </rPh>
    <rPh sb="93" eb="95">
      <t>ケイカク</t>
    </rPh>
    <rPh sb="97" eb="99">
      <t>ケイエイ</t>
    </rPh>
    <rPh sb="99" eb="101">
      <t>センリャク</t>
    </rPh>
    <rPh sb="103" eb="105">
      <t>レイワ</t>
    </rPh>
    <rPh sb="106" eb="108">
      <t>ネンド</t>
    </rPh>
    <rPh sb="111" eb="113">
      <t>サクテイ</t>
    </rPh>
    <rPh sb="115" eb="117">
      <t>ロウキュウ</t>
    </rPh>
    <rPh sb="117" eb="119">
      <t>シセツ</t>
    </rPh>
    <rPh sb="120" eb="123">
      <t>ケイカクテキ</t>
    </rPh>
    <rPh sb="124" eb="126">
      <t>カイチク</t>
    </rPh>
    <rPh sb="126" eb="128">
      <t>コウシン</t>
    </rPh>
    <rPh sb="129" eb="131">
      <t>リヨウ</t>
    </rPh>
    <rPh sb="131" eb="133">
      <t>リョウキン</t>
    </rPh>
    <rPh sb="134" eb="136">
      <t>ミナオ</t>
    </rPh>
    <rPh sb="138" eb="141">
      <t>ゲスイドウ</t>
    </rPh>
    <rPh sb="141" eb="143">
      <t>シセツ</t>
    </rPh>
    <rPh sb="143" eb="145">
      <t>セツゾク</t>
    </rPh>
    <rPh sb="146" eb="148">
      <t>ケイハツ</t>
    </rPh>
    <rPh sb="149" eb="152">
      <t>セッキョクテキ</t>
    </rPh>
    <rPh sb="153" eb="154">
      <t>ト</t>
    </rPh>
    <rPh sb="155" eb="156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</si>
</sst>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37-4813-9061-4B7C77C05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59712"/>
        <c:axId val="22107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0.15</c:v>
                </c:pt>
                <c:pt idx="2">
                  <c:v>0.16</c:v>
                </c:pt>
                <c:pt idx="3">
                  <c:v>0.15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37-4813-9061-4B7C77C05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59712"/>
        <c:axId val="221070080"/>
      </c:lineChart>
      <c:dateAx>
        <c:axId val="22105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070080"/>
        <c:crosses val="autoZero"/>
        <c:auto val="1"/>
        <c:lblOffset val="100"/>
        <c:baseTimeUnit val="years"/>
      </c:dateAx>
      <c:valAx>
        <c:axId val="22107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05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52.97</c:v>
                </c:pt>
                <c:pt idx="1">
                  <c:v>55.51</c:v>
                </c:pt>
                <c:pt idx="2">
                  <c:v>93.11</c:v>
                </c:pt>
                <c:pt idx="3">
                  <c:v>80.349999999999994</c:v>
                </c:pt>
                <c:pt idx="4">
                  <c:v>112.1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51-467A-AB87-90D934987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13056"/>
        <c:axId val="22163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49.89</c:v>
                </c:pt>
                <c:pt idx="1">
                  <c:v>49.39</c:v>
                </c:pt>
                <c:pt idx="2">
                  <c:v>55.58</c:v>
                </c:pt>
                <c:pt idx="3">
                  <c:v>54.05</c:v>
                </c:pt>
                <c:pt idx="4">
                  <c:v>57.54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51-467A-AB87-90D934987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13056"/>
        <c:axId val="221635712"/>
      </c:lineChart>
      <c:dateAx>
        <c:axId val="22161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635712"/>
        <c:crosses val="autoZero"/>
        <c:auto val="1"/>
        <c:lblOffset val="100"/>
        <c:baseTimeUnit val="years"/>
      </c:dateAx>
      <c:valAx>
        <c:axId val="22163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61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76.52</c:v>
                </c:pt>
                <c:pt idx="1">
                  <c:v>78.67</c:v>
                </c:pt>
                <c:pt idx="2">
                  <c:v>80.22</c:v>
                </c:pt>
                <c:pt idx="3">
                  <c:v>76.41</c:v>
                </c:pt>
                <c:pt idx="4">
                  <c:v>77.510000000000005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AF-47FB-BAD6-6B86A9E32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744128"/>
        <c:axId val="22175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84.73</c:v>
                </c:pt>
                <c:pt idx="1">
                  <c:v>83.96</c:v>
                </c:pt>
                <c:pt idx="2">
                  <c:v>93.1</c:v>
                </c:pt>
                <c:pt idx="3">
                  <c:v>92.88</c:v>
                </c:pt>
                <c:pt idx="4">
                  <c:v>92.87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AF-47FB-BAD6-6B86A9E32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744128"/>
        <c:axId val="221754496"/>
      </c:lineChart>
      <c:dateAx>
        <c:axId val="22174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754496"/>
        <c:crosses val="autoZero"/>
        <c:auto val="1"/>
        <c:lblOffset val="100"/>
        <c:baseTimeUnit val="years"/>
      </c:dateAx>
      <c:valAx>
        <c:axId val="22175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74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90.39</c:v>
                </c:pt>
                <c:pt idx="1">
                  <c:v>87.7</c:v>
                </c:pt>
                <c:pt idx="2">
                  <c:v>106.69</c:v>
                </c:pt>
                <c:pt idx="3">
                  <c:v>90.47</c:v>
                </c:pt>
                <c:pt idx="4">
                  <c:v>98.21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D8-44CC-92EA-3FA3790C1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01056"/>
        <c:axId val="22111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D8-44CC-92EA-3FA3790C1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01056"/>
        <c:axId val="221115520"/>
      </c:lineChart>
      <c:dateAx>
        <c:axId val="22110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115520"/>
        <c:crosses val="autoZero"/>
        <c:auto val="1"/>
        <c:lblOffset val="100"/>
        <c:baseTimeUnit val="years"/>
      </c:dateAx>
      <c:valAx>
        <c:axId val="22111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10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D5-446D-872E-86856B2B0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65280"/>
        <c:axId val="22128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D5-446D-872E-86856B2B0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65280"/>
        <c:axId val="221283840"/>
      </c:lineChart>
      <c:dateAx>
        <c:axId val="22126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283840"/>
        <c:crosses val="autoZero"/>
        <c:auto val="1"/>
        <c:lblOffset val="100"/>
        <c:baseTimeUnit val="years"/>
      </c:dateAx>
      <c:valAx>
        <c:axId val="22128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26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C2-47F8-926A-4CA929582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59136"/>
        <c:axId val="22166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C2-47F8-926A-4CA929582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59136"/>
        <c:axId val="221661056"/>
      </c:lineChart>
      <c:dateAx>
        <c:axId val="22165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661056"/>
        <c:crosses val="autoZero"/>
        <c:auto val="1"/>
        <c:lblOffset val="100"/>
        <c:baseTimeUnit val="years"/>
      </c:dateAx>
      <c:valAx>
        <c:axId val="22166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65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6E-4F06-BC9B-8D08B74D8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381376"/>
        <c:axId val="22138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6E-4F06-BC9B-8D08B74D8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81376"/>
        <c:axId val="221383296"/>
      </c:lineChart>
      <c:dateAx>
        <c:axId val="22138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383296"/>
        <c:crosses val="autoZero"/>
        <c:auto val="1"/>
        <c:lblOffset val="100"/>
        <c:baseTimeUnit val="years"/>
      </c:dateAx>
      <c:valAx>
        <c:axId val="22138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38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37-4EFD-AED2-10C78BFC0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16448"/>
        <c:axId val="22141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37-4EFD-AED2-10C78BFC0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16448"/>
        <c:axId val="221418624"/>
      </c:lineChart>
      <c:dateAx>
        <c:axId val="22141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418624"/>
        <c:crosses val="autoZero"/>
        <c:auto val="1"/>
        <c:lblOffset val="100"/>
        <c:baseTimeUnit val="years"/>
      </c:dateAx>
      <c:valAx>
        <c:axId val="22141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41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163.6</c:v>
                </c:pt>
                <c:pt idx="1">
                  <c:v>262.79000000000002</c:v>
                </c:pt>
                <c:pt idx="2">
                  <c:v>1342.16</c:v>
                </c:pt>
                <c:pt idx="3">
                  <c:v>1293.8800000000001</c:v>
                </c:pt>
                <c:pt idx="4">
                  <c:v>1208.3499999999999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CA-4A01-B103-36C07A40E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57792"/>
        <c:axId val="22146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1203.71</c:v>
                </c:pt>
                <c:pt idx="1">
                  <c:v>1162.3599999999999</c:v>
                </c:pt>
                <c:pt idx="2">
                  <c:v>671.97</c:v>
                </c:pt>
                <c:pt idx="3">
                  <c:v>798.84</c:v>
                </c:pt>
                <c:pt idx="4">
                  <c:v>692.13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CA-4A01-B103-36C07A40E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57792"/>
        <c:axId val="221468160"/>
      </c:lineChart>
      <c:dateAx>
        <c:axId val="22145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468160"/>
        <c:crosses val="autoZero"/>
        <c:auto val="1"/>
        <c:lblOffset val="100"/>
        <c:baseTimeUnit val="years"/>
      </c:dateAx>
      <c:valAx>
        <c:axId val="22146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45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93.37</c:v>
                </c:pt>
                <c:pt idx="1">
                  <c:v>87.06</c:v>
                </c:pt>
                <c:pt idx="2">
                  <c:v>107.26</c:v>
                </c:pt>
                <c:pt idx="3">
                  <c:v>81.02</c:v>
                </c:pt>
                <c:pt idx="4">
                  <c:v>102.08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E1-4D06-96BE-B604326B0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99392"/>
        <c:axId val="22150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69.739999999999995</c:v>
                </c:pt>
                <c:pt idx="1">
                  <c:v>68.209999999999994</c:v>
                </c:pt>
                <c:pt idx="2">
                  <c:v>86.34</c:v>
                </c:pt>
                <c:pt idx="3">
                  <c:v>86.85</c:v>
                </c:pt>
                <c:pt idx="4">
                  <c:v>88.98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E1-4D06-96BE-B604326B0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99392"/>
        <c:axId val="221501312"/>
      </c:lineChart>
      <c:dateAx>
        <c:axId val="22149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501312"/>
        <c:crosses val="autoZero"/>
        <c:auto val="1"/>
        <c:lblOffset val="100"/>
        <c:baseTimeUnit val="years"/>
      </c:dateAx>
      <c:valAx>
        <c:axId val="22150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49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152.22</c:v>
                </c:pt>
                <c:pt idx="1">
                  <c:v>159.44999999999999</c:v>
                </c:pt>
                <c:pt idx="2">
                  <c:v>121.6</c:v>
                </c:pt>
                <c:pt idx="3">
                  <c:v>165.78</c:v>
                </c:pt>
                <c:pt idx="4">
                  <c:v>141.15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20-4622-AF2C-6BCAEB0DC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593984"/>
        <c:axId val="22159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248.89</c:v>
                </c:pt>
                <c:pt idx="1">
                  <c:v>250.84</c:v>
                </c:pt>
                <c:pt idx="2">
                  <c:v>175.12</c:v>
                </c:pt>
                <c:pt idx="3">
                  <c:v>177.15</c:v>
                </c:pt>
                <c:pt idx="4">
                  <c:v>175.05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20-4622-AF2C-6BCAEB0DC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93984"/>
        <c:axId val="221595904"/>
      </c:lineChart>
      <c:dateAx>
        <c:axId val="22159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595904"/>
        <c:crosses val="autoZero"/>
        <c:auto val="1"/>
        <c:lblOffset val="100"/>
        <c:baseTimeUnit val="years"/>
      </c:dateAx>
      <c:valAx>
        <c:axId val="22159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59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P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熊本県　阿蘇市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Cd1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26433</v>
      </c>
      <c r="AM8" s="68"/>
      <c r="AN8" s="68"/>
      <c r="AO8" s="68"/>
      <c r="AP8" s="68"/>
      <c r="AQ8" s="68"/>
      <c r="AR8" s="68"/>
      <c r="AS8" s="68"/>
      <c r="AT8" s="67">
        <f>データ!T6</f>
        <v>376.3</v>
      </c>
      <c r="AU8" s="67"/>
      <c r="AV8" s="67"/>
      <c r="AW8" s="67"/>
      <c r="AX8" s="67"/>
      <c r="AY8" s="67"/>
      <c r="AZ8" s="67"/>
      <c r="BA8" s="67"/>
      <c r="BB8" s="67">
        <f>データ!U6</f>
        <v>70.239999999999995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24.23</v>
      </c>
      <c r="Q10" s="67"/>
      <c r="R10" s="67"/>
      <c r="S10" s="67"/>
      <c r="T10" s="67"/>
      <c r="U10" s="67"/>
      <c r="V10" s="67"/>
      <c r="W10" s="67">
        <f>データ!Q6</f>
        <v>62.79</v>
      </c>
      <c r="X10" s="67"/>
      <c r="Y10" s="67"/>
      <c r="Z10" s="67"/>
      <c r="AA10" s="67"/>
      <c r="AB10" s="67"/>
      <c r="AC10" s="67"/>
      <c r="AD10" s="68">
        <f>データ!R6</f>
        <v>2467</v>
      </c>
      <c r="AE10" s="68"/>
      <c r="AF10" s="68"/>
      <c r="AG10" s="68"/>
      <c r="AH10" s="68"/>
      <c r="AI10" s="68"/>
      <c r="AJ10" s="68"/>
      <c r="AK10" s="2"/>
      <c r="AL10" s="68">
        <f>データ!V6</f>
        <v>6349</v>
      </c>
      <c r="AM10" s="68"/>
      <c r="AN10" s="68"/>
      <c r="AO10" s="68"/>
      <c r="AP10" s="68"/>
      <c r="AQ10" s="68"/>
      <c r="AR10" s="68"/>
      <c r="AS10" s="68"/>
      <c r="AT10" s="67">
        <f>データ!W6</f>
        <v>3.89</v>
      </c>
      <c r="AU10" s="67"/>
      <c r="AV10" s="67"/>
      <c r="AW10" s="67"/>
      <c r="AX10" s="67"/>
      <c r="AY10" s="67"/>
      <c r="AZ10" s="67"/>
      <c r="BA10" s="67"/>
      <c r="BB10" s="67">
        <f>データ!X6</f>
        <v>1632.13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44</v>
      </c>
      <c r="N86" s="26" t="s">
        <v>43</v>
      </c>
      <c r="O86" s="26" t="str">
        <f>データ!EO6</f>
        <v>【0.23】</v>
      </c>
    </row>
  </sheetData>
  <sheetProtection algorithmName="SHA-512" hashValue="mrCoeKEWDQ/3BwSUBwL4A8FZ02TYTUbGjT+a3dTatZ7Av2NwYH051qHEKQAk4NQ3pem0PG8oiHwtN675St8Buw==" saltValue="5Lke6h6/c0cbHKEmbjX6s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432148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熊本県　阿蘇市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24.23</v>
      </c>
      <c r="Q6" s="34">
        <f t="shared" si="3"/>
        <v>62.79</v>
      </c>
      <c r="R6" s="34">
        <f t="shared" si="3"/>
        <v>2467</v>
      </c>
      <c r="S6" s="34">
        <f t="shared" si="3"/>
        <v>26433</v>
      </c>
      <c r="T6" s="34">
        <f t="shared" si="3"/>
        <v>376.3</v>
      </c>
      <c r="U6" s="34">
        <f t="shared" si="3"/>
        <v>70.239999999999995</v>
      </c>
      <c r="V6" s="34">
        <f t="shared" si="3"/>
        <v>6349</v>
      </c>
      <c r="W6" s="34">
        <f t="shared" si="3"/>
        <v>3.89</v>
      </c>
      <c r="X6" s="34">
        <f t="shared" si="3"/>
        <v>1632.13</v>
      </c>
      <c r="Y6" s="35">
        <f>IF(Y7="",NA(),Y7)</f>
        <v>90.39</v>
      </c>
      <c r="Z6" s="35">
        <f t="shared" ref="Z6:AH6" si="4">IF(Z7="",NA(),Z7)</f>
        <v>87.7</v>
      </c>
      <c r="AA6" s="35">
        <f t="shared" si="4"/>
        <v>106.69</v>
      </c>
      <c r="AB6" s="35">
        <f t="shared" si="4"/>
        <v>90.47</v>
      </c>
      <c r="AC6" s="35">
        <f t="shared" si="4"/>
        <v>98.21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163.6</v>
      </c>
      <c r="BG6" s="35">
        <f t="shared" ref="BG6:BO6" si="7">IF(BG7="",NA(),BG7)</f>
        <v>262.79000000000002</v>
      </c>
      <c r="BH6" s="35">
        <f t="shared" si="7"/>
        <v>1342.16</v>
      </c>
      <c r="BI6" s="35">
        <f t="shared" si="7"/>
        <v>1293.8800000000001</v>
      </c>
      <c r="BJ6" s="35">
        <f t="shared" si="7"/>
        <v>1208.3499999999999</v>
      </c>
      <c r="BK6" s="35">
        <f t="shared" si="7"/>
        <v>1203.71</v>
      </c>
      <c r="BL6" s="35">
        <f t="shared" si="7"/>
        <v>1162.3599999999999</v>
      </c>
      <c r="BM6" s="35">
        <f t="shared" si="7"/>
        <v>671.97</v>
      </c>
      <c r="BN6" s="35">
        <f t="shared" si="7"/>
        <v>798.84</v>
      </c>
      <c r="BO6" s="35">
        <f t="shared" si="7"/>
        <v>692.13</v>
      </c>
      <c r="BP6" s="34" t="str">
        <f>IF(BP7="","",IF(BP7="-","【-】","【"&amp;SUBSTITUTE(TEXT(BP7,"#,##0.00"),"-","△")&amp;"】"))</f>
        <v>【682.78】</v>
      </c>
      <c r="BQ6" s="35">
        <f>IF(BQ7="",NA(),BQ7)</f>
        <v>93.37</v>
      </c>
      <c r="BR6" s="35">
        <f t="shared" ref="BR6:BZ6" si="8">IF(BR7="",NA(),BR7)</f>
        <v>87.06</v>
      </c>
      <c r="BS6" s="35">
        <f t="shared" si="8"/>
        <v>107.26</v>
      </c>
      <c r="BT6" s="35">
        <f t="shared" si="8"/>
        <v>81.02</v>
      </c>
      <c r="BU6" s="35">
        <f t="shared" si="8"/>
        <v>102.08</v>
      </c>
      <c r="BV6" s="35">
        <f t="shared" si="8"/>
        <v>69.739999999999995</v>
      </c>
      <c r="BW6" s="35">
        <f t="shared" si="8"/>
        <v>68.209999999999994</v>
      </c>
      <c r="BX6" s="35">
        <f t="shared" si="8"/>
        <v>86.34</v>
      </c>
      <c r="BY6" s="35">
        <f t="shared" si="8"/>
        <v>86.85</v>
      </c>
      <c r="BZ6" s="35">
        <f t="shared" si="8"/>
        <v>88.98</v>
      </c>
      <c r="CA6" s="34" t="str">
        <f>IF(CA7="","",IF(CA7="-","【-】","【"&amp;SUBSTITUTE(TEXT(CA7,"#,##0.00"),"-","△")&amp;"】"))</f>
        <v>【100.91】</v>
      </c>
      <c r="CB6" s="35">
        <f>IF(CB7="",NA(),CB7)</f>
        <v>152.22</v>
      </c>
      <c r="CC6" s="35">
        <f t="shared" ref="CC6:CK6" si="9">IF(CC7="",NA(),CC7)</f>
        <v>159.44999999999999</v>
      </c>
      <c r="CD6" s="35">
        <f t="shared" si="9"/>
        <v>121.6</v>
      </c>
      <c r="CE6" s="35">
        <f t="shared" si="9"/>
        <v>165.78</v>
      </c>
      <c r="CF6" s="35">
        <f t="shared" si="9"/>
        <v>141.15</v>
      </c>
      <c r="CG6" s="35">
        <f t="shared" si="9"/>
        <v>248.89</v>
      </c>
      <c r="CH6" s="35">
        <f t="shared" si="9"/>
        <v>250.84</v>
      </c>
      <c r="CI6" s="35">
        <f t="shared" si="9"/>
        <v>175.12</v>
      </c>
      <c r="CJ6" s="35">
        <f t="shared" si="9"/>
        <v>177.15</v>
      </c>
      <c r="CK6" s="35">
        <f t="shared" si="9"/>
        <v>175.05</v>
      </c>
      <c r="CL6" s="34" t="str">
        <f>IF(CL7="","",IF(CL7="-","【-】","【"&amp;SUBSTITUTE(TEXT(CL7,"#,##0.00"),"-","△")&amp;"】"))</f>
        <v>【136.86】</v>
      </c>
      <c r="CM6" s="35">
        <f>IF(CM7="",NA(),CM7)</f>
        <v>52.97</v>
      </c>
      <c r="CN6" s="35">
        <f t="shared" ref="CN6:CV6" si="10">IF(CN7="",NA(),CN7)</f>
        <v>55.51</v>
      </c>
      <c r="CO6" s="35">
        <f t="shared" si="10"/>
        <v>93.11</v>
      </c>
      <c r="CP6" s="35">
        <f t="shared" si="10"/>
        <v>80.349999999999994</v>
      </c>
      <c r="CQ6" s="35">
        <f t="shared" si="10"/>
        <v>112.1</v>
      </c>
      <c r="CR6" s="35">
        <f t="shared" si="10"/>
        <v>49.89</v>
      </c>
      <c r="CS6" s="35">
        <f t="shared" si="10"/>
        <v>49.39</v>
      </c>
      <c r="CT6" s="35">
        <f t="shared" si="10"/>
        <v>55.58</v>
      </c>
      <c r="CU6" s="35">
        <f t="shared" si="10"/>
        <v>54.05</v>
      </c>
      <c r="CV6" s="35">
        <f t="shared" si="10"/>
        <v>57.54</v>
      </c>
      <c r="CW6" s="34" t="str">
        <f>IF(CW7="","",IF(CW7="-","【-】","【"&amp;SUBSTITUTE(TEXT(CW7,"#,##0.00"),"-","△")&amp;"】"))</f>
        <v>【58.98】</v>
      </c>
      <c r="CX6" s="35">
        <f>IF(CX7="",NA(),CX7)</f>
        <v>76.52</v>
      </c>
      <c r="CY6" s="35">
        <f t="shared" ref="CY6:DG6" si="11">IF(CY7="",NA(),CY7)</f>
        <v>78.67</v>
      </c>
      <c r="CZ6" s="35">
        <f t="shared" si="11"/>
        <v>80.22</v>
      </c>
      <c r="DA6" s="35">
        <f t="shared" si="11"/>
        <v>76.41</v>
      </c>
      <c r="DB6" s="35">
        <f t="shared" si="11"/>
        <v>77.510000000000005</v>
      </c>
      <c r="DC6" s="35">
        <f t="shared" si="11"/>
        <v>84.73</v>
      </c>
      <c r="DD6" s="35">
        <f t="shared" si="11"/>
        <v>83.96</v>
      </c>
      <c r="DE6" s="35">
        <f t="shared" si="11"/>
        <v>93.1</v>
      </c>
      <c r="DF6" s="35">
        <f t="shared" si="11"/>
        <v>92.88</v>
      </c>
      <c r="DG6" s="35">
        <f t="shared" si="11"/>
        <v>92.87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0.08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0.03</v>
      </c>
      <c r="EK6" s="35">
        <f t="shared" si="14"/>
        <v>0.15</v>
      </c>
      <c r="EL6" s="35">
        <f t="shared" si="14"/>
        <v>0.16</v>
      </c>
      <c r="EM6" s="35">
        <f t="shared" si="14"/>
        <v>0.15</v>
      </c>
      <c r="EN6" s="35">
        <f t="shared" si="14"/>
        <v>0.16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432148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24.23</v>
      </c>
      <c r="Q7" s="38">
        <v>62.79</v>
      </c>
      <c r="R7" s="38">
        <v>2467</v>
      </c>
      <c r="S7" s="38">
        <v>26433</v>
      </c>
      <c r="T7" s="38">
        <v>376.3</v>
      </c>
      <c r="U7" s="38">
        <v>70.239999999999995</v>
      </c>
      <c r="V7" s="38">
        <v>6349</v>
      </c>
      <c r="W7" s="38">
        <v>3.89</v>
      </c>
      <c r="X7" s="38">
        <v>1632.13</v>
      </c>
      <c r="Y7" s="38">
        <v>90.39</v>
      </c>
      <c r="Z7" s="38">
        <v>87.7</v>
      </c>
      <c r="AA7" s="38">
        <v>106.69</v>
      </c>
      <c r="AB7" s="38">
        <v>90.47</v>
      </c>
      <c r="AC7" s="38">
        <v>98.21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163.6</v>
      </c>
      <c r="BG7" s="38">
        <v>262.79000000000002</v>
      </c>
      <c r="BH7" s="38">
        <v>1342.16</v>
      </c>
      <c r="BI7" s="38">
        <v>1293.8800000000001</v>
      </c>
      <c r="BJ7" s="38">
        <v>1208.3499999999999</v>
      </c>
      <c r="BK7" s="38">
        <v>1203.71</v>
      </c>
      <c r="BL7" s="38">
        <v>1162.3599999999999</v>
      </c>
      <c r="BM7" s="38">
        <v>671.97</v>
      </c>
      <c r="BN7" s="38">
        <v>798.84</v>
      </c>
      <c r="BO7" s="38">
        <v>692.13</v>
      </c>
      <c r="BP7" s="38">
        <v>682.78</v>
      </c>
      <c r="BQ7" s="38">
        <v>93.37</v>
      </c>
      <c r="BR7" s="38">
        <v>87.06</v>
      </c>
      <c r="BS7" s="38">
        <v>107.26</v>
      </c>
      <c r="BT7" s="38">
        <v>81.02</v>
      </c>
      <c r="BU7" s="38">
        <v>102.08</v>
      </c>
      <c r="BV7" s="38">
        <v>69.739999999999995</v>
      </c>
      <c r="BW7" s="38">
        <v>68.209999999999994</v>
      </c>
      <c r="BX7" s="38">
        <v>86.34</v>
      </c>
      <c r="BY7" s="38">
        <v>86.85</v>
      </c>
      <c r="BZ7" s="38">
        <v>88.98</v>
      </c>
      <c r="CA7" s="38">
        <v>100.91</v>
      </c>
      <c r="CB7" s="38">
        <v>152.22</v>
      </c>
      <c r="CC7" s="38">
        <v>159.44999999999999</v>
      </c>
      <c r="CD7" s="38">
        <v>121.6</v>
      </c>
      <c r="CE7" s="38">
        <v>165.78</v>
      </c>
      <c r="CF7" s="38">
        <v>141.15</v>
      </c>
      <c r="CG7" s="38">
        <v>248.89</v>
      </c>
      <c r="CH7" s="38">
        <v>250.84</v>
      </c>
      <c r="CI7" s="38">
        <v>175.12</v>
      </c>
      <c r="CJ7" s="38">
        <v>177.15</v>
      </c>
      <c r="CK7" s="38">
        <v>175.05</v>
      </c>
      <c r="CL7" s="38">
        <v>136.86000000000001</v>
      </c>
      <c r="CM7" s="38">
        <v>52.97</v>
      </c>
      <c r="CN7" s="38">
        <v>55.51</v>
      </c>
      <c r="CO7" s="38">
        <v>93.11</v>
      </c>
      <c r="CP7" s="38">
        <v>80.349999999999994</v>
      </c>
      <c r="CQ7" s="38">
        <v>112.1</v>
      </c>
      <c r="CR7" s="38">
        <v>49.89</v>
      </c>
      <c r="CS7" s="38">
        <v>49.39</v>
      </c>
      <c r="CT7" s="38">
        <v>55.58</v>
      </c>
      <c r="CU7" s="38">
        <v>54.05</v>
      </c>
      <c r="CV7" s="38">
        <v>57.54</v>
      </c>
      <c r="CW7" s="38">
        <v>58.98</v>
      </c>
      <c r="CX7" s="38">
        <v>76.52</v>
      </c>
      <c r="CY7" s="38">
        <v>78.67</v>
      </c>
      <c r="CZ7" s="38">
        <v>80.22</v>
      </c>
      <c r="DA7" s="38">
        <v>76.41</v>
      </c>
      <c r="DB7" s="38">
        <v>77.510000000000005</v>
      </c>
      <c r="DC7" s="38">
        <v>84.73</v>
      </c>
      <c r="DD7" s="38">
        <v>83.96</v>
      </c>
      <c r="DE7" s="38">
        <v>93.1</v>
      </c>
      <c r="DF7" s="38">
        <v>92.88</v>
      </c>
      <c r="DG7" s="38">
        <v>92.87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0.08</v>
      </c>
      <c r="EF7" s="38">
        <v>0</v>
      </c>
      <c r="EG7" s="38">
        <v>0</v>
      </c>
      <c r="EH7" s="38">
        <v>0</v>
      </c>
      <c r="EI7" s="38">
        <v>0</v>
      </c>
      <c r="EJ7" s="38">
        <v>0.03</v>
      </c>
      <c r="EK7" s="38">
        <v>0.15</v>
      </c>
      <c r="EL7" s="38">
        <v>0.16</v>
      </c>
      <c r="EM7" s="38">
        <v>0.15</v>
      </c>
      <c r="EN7" s="38">
        <v>0.16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佐藤　克昭</cp:lastModifiedBy>
  <dcterms:created xsi:type="dcterms:W3CDTF">2019-12-05T05:07:48Z</dcterms:created>
  <dcterms:modified xsi:type="dcterms:W3CDTF">2020-01-14T05:02:08Z</dcterms:modified>
  <cp:category/>
</cp:coreProperties>
</file>