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redirect\uchida\Desktop\02〈別紙1〉経営指標の概要\39_水上村\簡水\"/>
    </mc:Choice>
  </mc:AlternateContent>
  <workbookProtection workbookAlgorithmName="SHA-512" workbookHashValue="BwNTSVVqVkdInA/z46olFrC62xXb0Kmm+ZmIC/qW7XVMGS62xhMWvPfdsJX51YRW5iBobweCIYENd4f8P8nleg==" workbookSaltValue="eCxCIIcCkb1vJvyh0IcmJ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<sst xmlns="http://schemas.openxmlformats.org/spreadsheetml/2006/main" count="225" uniqueCount="112">
  <si>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</si>
  <si>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</si>
  <si>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</si>
  <si>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</si>
  <si>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</si>
  <si>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</si>
  <si>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</si>
  <si>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</si>
  <si>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</si>
  <si>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</si>
  <si>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</si>
  <si>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</si>
  <si>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</si>
  <si>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</si>
  <si>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</si>
  <si>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</si>
  <si>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</si>
  <si>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</si>
  <si>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</si>
  <si>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</si>
  <si>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</si>
  <si>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</si>
  <si>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</si>
  <si>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</si>
  <si>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</si>
  <si>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</si>
  <si>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</si>
  <si>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</si>
  <si>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</si>
  <si>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</si>
  <si>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</si>
  <si>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</si>
  <si>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</si>
  <si>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</si>
  <si>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</si>
  <si>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</si>
  <si>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</si>
  <si>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</si>
  <si>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</si>
  <si>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</si>
  <si>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</si>
  <si>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</si>
  <si>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</si>
  <si>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</si>
  <si>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</si>
  <si>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</si>
  <si>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</si>
  <si>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</si>
  <si>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</si>
  <si>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</si>
  <si>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</si>
  <si>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</si>
  <si>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</si>
  <si>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</si>
  <si>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</si>
  <si>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</si>
  <si>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</si>
  <si>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</si>
  <si>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</si>
  <si>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</si>
  <si>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</si>
  <si>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</si>
  <si>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</si>
  <si>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</si>
  <si>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</si>
  <si>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</si>
  <si>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</si>
  <si>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</si>
  <si>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</si>
  <si>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</si>
  <si>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</si>
  <si>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</si>
  <si>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</si>
  <si>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</si>
  <si>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</si>
  <si>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</si>
  <si>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</si>
  <si>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</si>
  <si>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</si>
  <si>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</si>
  <si>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</si>
  <si>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</si>
  <si>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</si>
  <si>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</si>
  <si>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</si>
  <si>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</si>
  <si>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</si>
  <si>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</si>
  <si>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</si>
  <si>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</si>
  <si>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</si>
  <si>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</si>
  <si>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</si>
  <si>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</si>
  <si>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</si>
  <si>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</si>
  <si>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水上村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</si>
  <si>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</si>
  <si>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</si>
  <si>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</si>
  <si>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</si>
  <si>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</si>
  <si>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</si>
  <si>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</si>
  <si>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</si>
  <si>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</si>
  <si>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</si>
  <si>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</si>
  <si>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</si>
  <si>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の状況から類似団体に近い経営が出来ている。給水原価が抑えられていることから、料金回収率は類似団体と比較して高い水準を保っているが、料金未納者対策を適切に実施し今後も回収率の向上を図る。また老朽化に伴う施設更新に備えたアセットマネジメント等の策定・運用が必要であると考える。経営戦略については令和2年度に策定する。</t>
    <rPh sb="0" eb="3">
      <t>シュウエキテキ</t>
    </rPh>
    <rPh sb="3" eb="5">
      <t>シュウシ</t>
    </rPh>
    <rPh sb="6" eb="8">
      <t>ジョウキョウ</t>
    </rPh>
    <rPh sb="10" eb="12">
      <t>ルイジ</t>
    </rPh>
    <rPh sb="12" eb="14">
      <t>ダンタイ</t>
    </rPh>
    <rPh sb="15" eb="16">
      <t>チカ</t>
    </rPh>
    <rPh sb="17" eb="19">
      <t>ケイエイ</t>
    </rPh>
    <rPh sb="20" eb="22">
      <t>デキ</t>
    </rPh>
    <rPh sb="26" eb="28">
      <t>キュウスイ</t>
    </rPh>
    <rPh sb="28" eb="30">
      <t>ゲンカ</t>
    </rPh>
    <rPh sb="31" eb="32">
      <t>オサ</t>
    </rPh>
    <rPh sb="43" eb="45">
      <t>リョウキン</t>
    </rPh>
    <rPh sb="45" eb="47">
      <t>カイシュウ</t>
    </rPh>
    <rPh sb="47" eb="48">
      <t>リツ</t>
    </rPh>
    <rPh sb="49" eb="53">
      <t>ルイジダンタイ</t>
    </rPh>
    <rPh sb="54" eb="56">
      <t>ヒカク</t>
    </rPh>
    <rPh sb="58" eb="59">
      <t>タカ</t>
    </rPh>
    <rPh sb="60" eb="62">
      <t>スイジュン</t>
    </rPh>
    <rPh sb="63" eb="64">
      <t>タモ</t>
    </rPh>
    <rPh sb="70" eb="72">
      <t>リョウキン</t>
    </rPh>
    <rPh sb="72" eb="74">
      <t>ミノウ</t>
    </rPh>
    <rPh sb="74" eb="75">
      <t>シャ</t>
    </rPh>
    <rPh sb="75" eb="77">
      <t>タイサク</t>
    </rPh>
    <rPh sb="78" eb="80">
      <t>テキセツ</t>
    </rPh>
    <rPh sb="81" eb="83">
      <t>ジッシ</t>
    </rPh>
    <rPh sb="84" eb="86">
      <t>コンゴ</t>
    </rPh>
    <rPh sb="87" eb="89">
      <t>カイシュウ</t>
    </rPh>
    <rPh sb="89" eb="90">
      <t>リツ</t>
    </rPh>
    <rPh sb="91" eb="93">
      <t>コウジョウ</t>
    </rPh>
    <rPh sb="94" eb="95">
      <t>ハカ</t>
    </rPh>
    <rPh sb="99" eb="102">
      <t>ロウキュウカ</t>
    </rPh>
    <rPh sb="103" eb="104">
      <t>トモナ</t>
    </rPh>
    <rPh sb="105" eb="107">
      <t>シセツ</t>
    </rPh>
    <rPh sb="107" eb="109">
      <t>コウシン</t>
    </rPh>
    <rPh sb="110" eb="111">
      <t>ソナ</t>
    </rPh>
    <rPh sb="123" eb="124">
      <t>トウ</t>
    </rPh>
    <rPh sb="125" eb="127">
      <t>サクテイ</t>
    </rPh>
    <rPh sb="128" eb="130">
      <t>ウンヨウ</t>
    </rPh>
    <rPh sb="131" eb="133">
      <t>ヒツヨウ</t>
    </rPh>
    <rPh sb="137" eb="138">
      <t>カンガ</t>
    </rPh>
    <rPh sb="141" eb="143">
      <t>ケイエイ</t>
    </rPh>
    <rPh sb="143" eb="145">
      <t>センリャク</t>
    </rPh>
    <rPh sb="150" eb="152">
      <t>レイワ</t>
    </rPh>
    <rPh sb="153" eb="155">
      <t>ネンド</t>
    </rPh>
    <rPh sb="156" eb="158">
      <t>サクテイ</t>
    </rPh>
    <phoneticPr fontId="4"/>
  </si>
  <si>
    <t>①当該指標は100％以上であるが、今後の更新投資等に充てる財源を確保するため経営戦略等を策定し、健全な経営を続けていく。
④企業債残高対給水収益比率について平均値より低いものの、今後の施設更新等に適切な投資規模となるものか分析し経営改善に努める必要がある。
⑤当該指標は、①収益的収支比率と同様100％以上であるが、今後の更新投資等を踏まえ経営戦略等を策定し経営を続けていく。
⑥給水原価は類似団体と比較して低く抑えられており、費用効率は良好といえる。
⑦施設利用率については平均より高い水準となっており、適切な施設利用が行われている。
⑧類似団体と比較して高く、安定した水準である。</t>
    <rPh sb="1" eb="3">
      <t>トウガイ</t>
    </rPh>
    <rPh sb="3" eb="5">
      <t>シヒョウ</t>
    </rPh>
    <rPh sb="10" eb="12">
      <t>イジョウ</t>
    </rPh>
    <rPh sb="17" eb="19">
      <t>コンゴ</t>
    </rPh>
    <rPh sb="20" eb="22">
      <t>コウシン</t>
    </rPh>
    <rPh sb="22" eb="24">
      <t>トウシ</t>
    </rPh>
    <rPh sb="24" eb="25">
      <t>トウ</t>
    </rPh>
    <rPh sb="26" eb="27">
      <t>ア</t>
    </rPh>
    <rPh sb="29" eb="31">
      <t>ザイゲン</t>
    </rPh>
    <rPh sb="32" eb="34">
      <t>カクホ</t>
    </rPh>
    <rPh sb="38" eb="40">
      <t>ケイエイ</t>
    </rPh>
    <rPh sb="40" eb="42">
      <t>センリャク</t>
    </rPh>
    <rPh sb="42" eb="43">
      <t>トウ</t>
    </rPh>
    <rPh sb="44" eb="46">
      <t>サクテイ</t>
    </rPh>
    <rPh sb="48" eb="50">
      <t>ケンゼン</t>
    </rPh>
    <rPh sb="51" eb="53">
      <t>ケイエイ</t>
    </rPh>
    <rPh sb="54" eb="55">
      <t>ツヅ</t>
    </rPh>
    <rPh sb="62" eb="64">
      <t>キギョウ</t>
    </rPh>
    <rPh sb="64" eb="65">
      <t>サイ</t>
    </rPh>
    <rPh sb="65" eb="66">
      <t>ザン</t>
    </rPh>
    <rPh sb="66" eb="67">
      <t>タカ</t>
    </rPh>
    <rPh sb="67" eb="68">
      <t>タイ</t>
    </rPh>
    <rPh sb="68" eb="70">
      <t>キュウスイ</t>
    </rPh>
    <rPh sb="70" eb="72">
      <t>シュウエキ</t>
    </rPh>
    <rPh sb="72" eb="74">
      <t>ヒリツ</t>
    </rPh>
    <rPh sb="78" eb="81">
      <t>ヘイキンチ</t>
    </rPh>
    <rPh sb="83" eb="84">
      <t>ヒク</t>
    </rPh>
    <rPh sb="89" eb="91">
      <t>コンゴ</t>
    </rPh>
    <rPh sb="92" eb="94">
      <t>シセツ</t>
    </rPh>
    <rPh sb="94" eb="96">
      <t>コウシン</t>
    </rPh>
    <rPh sb="96" eb="97">
      <t>トウ</t>
    </rPh>
    <rPh sb="98" eb="100">
      <t>テキセツ</t>
    </rPh>
    <rPh sb="101" eb="103">
      <t>トウシ</t>
    </rPh>
    <rPh sb="103" eb="105">
      <t>キボ</t>
    </rPh>
    <rPh sb="111" eb="113">
      <t>ブンセキ</t>
    </rPh>
    <rPh sb="114" eb="118">
      <t>ケイエイカイゼン</t>
    </rPh>
    <rPh sb="119" eb="120">
      <t>ツト</t>
    </rPh>
    <rPh sb="122" eb="124">
      <t>ヒツヨウ</t>
    </rPh>
    <rPh sb="130" eb="132">
      <t>トウガイ</t>
    </rPh>
    <rPh sb="132" eb="134">
      <t>シヒョウ</t>
    </rPh>
    <rPh sb="137" eb="140">
      <t>シュウエキテキ</t>
    </rPh>
    <rPh sb="140" eb="142">
      <t>シュウシ</t>
    </rPh>
    <rPh sb="142" eb="144">
      <t>ヒリツ</t>
    </rPh>
    <rPh sb="145" eb="147">
      <t>ドウヨウ</t>
    </rPh>
    <rPh sb="151" eb="153">
      <t>イジョウ</t>
    </rPh>
    <rPh sb="158" eb="160">
      <t>コンゴ</t>
    </rPh>
    <rPh sb="161" eb="163">
      <t>コウシン</t>
    </rPh>
    <rPh sb="163" eb="165">
      <t>トウシ</t>
    </rPh>
    <rPh sb="165" eb="166">
      <t>トウ</t>
    </rPh>
    <rPh sb="167" eb="168">
      <t>フ</t>
    </rPh>
    <rPh sb="170" eb="172">
      <t>ケイエイ</t>
    </rPh>
    <rPh sb="172" eb="174">
      <t>センリャク</t>
    </rPh>
    <rPh sb="174" eb="175">
      <t>トウ</t>
    </rPh>
    <rPh sb="176" eb="178">
      <t>サクテイ</t>
    </rPh>
    <rPh sb="179" eb="181">
      <t>ケイエイ</t>
    </rPh>
    <rPh sb="182" eb="183">
      <t>ツヅ</t>
    </rPh>
    <rPh sb="190" eb="192">
      <t>キュウスイ</t>
    </rPh>
    <rPh sb="192" eb="194">
      <t>ゲンカ</t>
    </rPh>
    <rPh sb="195" eb="197">
      <t>ルイジ</t>
    </rPh>
    <rPh sb="197" eb="199">
      <t>ダンタイ</t>
    </rPh>
    <rPh sb="200" eb="202">
      <t>ヒカク</t>
    </rPh>
    <rPh sb="204" eb="205">
      <t>ヒク</t>
    </rPh>
    <rPh sb="206" eb="207">
      <t>オサ</t>
    </rPh>
    <rPh sb="214" eb="216">
      <t>ヒヨウ</t>
    </rPh>
    <rPh sb="216" eb="218">
      <t>コウリツ</t>
    </rPh>
    <rPh sb="219" eb="221">
      <t>リョウコウ</t>
    </rPh>
    <rPh sb="228" eb="230">
      <t>シセツ</t>
    </rPh>
    <rPh sb="230" eb="232">
      <t>リヨウ</t>
    </rPh>
    <rPh sb="232" eb="233">
      <t>リツ</t>
    </rPh>
    <rPh sb="238" eb="240">
      <t>ヘイキン</t>
    </rPh>
    <rPh sb="242" eb="243">
      <t>タカ</t>
    </rPh>
    <rPh sb="244" eb="246">
      <t>スイジュン</t>
    </rPh>
    <rPh sb="253" eb="255">
      <t>テキセツ</t>
    </rPh>
    <rPh sb="256" eb="258">
      <t>シセツ</t>
    </rPh>
    <rPh sb="258" eb="260">
      <t>リヨウ</t>
    </rPh>
    <rPh sb="261" eb="262">
      <t>オコナ</t>
    </rPh>
    <rPh sb="270" eb="272">
      <t>ルイジ</t>
    </rPh>
    <rPh sb="272" eb="274">
      <t>ダンタイ</t>
    </rPh>
    <rPh sb="275" eb="277">
      <t>ヒカク</t>
    </rPh>
    <rPh sb="279" eb="280">
      <t>タカ</t>
    </rPh>
    <rPh sb="282" eb="284">
      <t>アンテイ</t>
    </rPh>
    <rPh sb="286" eb="288">
      <t>スイジュン</t>
    </rPh>
    <phoneticPr fontId="4"/>
  </si>
  <si>
    <t>施設及び管路ともに老朽化が進んでいる。老朽化が進んだ管路については、アセットマネジメント等を行い計画的な更新を図り、施設についても統廃合等を含めた計画的かつ適切な施設更新に努める必要がある。</t>
    <rPh sb="0" eb="2">
      <t>シセツ</t>
    </rPh>
    <rPh sb="2" eb="3">
      <t>オヨ</t>
    </rPh>
    <rPh sb="4" eb="6">
      <t>カンロ</t>
    </rPh>
    <rPh sb="9" eb="12">
      <t>ロウキュウカ</t>
    </rPh>
    <rPh sb="13" eb="14">
      <t>スス</t>
    </rPh>
    <rPh sb="19" eb="22">
      <t>ロウキュウカ</t>
    </rPh>
    <rPh sb="23" eb="24">
      <t>スス</t>
    </rPh>
    <rPh sb="26" eb="28">
      <t>カンロ</t>
    </rPh>
    <rPh sb="44" eb="45">
      <t>トウ</t>
    </rPh>
    <rPh sb="46" eb="47">
      <t>オコナ</t>
    </rPh>
    <rPh sb="48" eb="51">
      <t>ケイカクテキ</t>
    </rPh>
    <rPh sb="52" eb="54">
      <t>コウシン</t>
    </rPh>
    <rPh sb="55" eb="56">
      <t>ハカ</t>
    </rPh>
    <rPh sb="58" eb="60">
      <t>シセツ</t>
    </rPh>
    <rPh sb="65" eb="68">
      <t>トウハイゴウ</t>
    </rPh>
    <rPh sb="68" eb="69">
      <t>トウ</t>
    </rPh>
    <rPh sb="70" eb="71">
      <t>フク</t>
    </rPh>
    <rPh sb="73" eb="76">
      <t>ケイカクテキ</t>
    </rPh>
    <rPh sb="78" eb="80">
      <t>テキセツ</t>
    </rPh>
    <rPh sb="81" eb="83">
      <t>シセツ</t>
    </rPh>
    <rPh sb="83" eb="85">
      <t>コウシン</t>
    </rPh>
    <rPh sb="86" eb="87">
      <t>ツト</t>
    </rPh>
    <rPh sb="89" eb="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</si>
</sst>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D2-4CDE-A76A-2855E5B8BB4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0.56999999999999995</c:v>
                </c:pt>
                <c:pt idx="4">
                  <c:v>0.62</c:v>
                </c:pt>
              </c:numCache>
            </c:numRef>
          </c:val>
          <c:smooth val="0"/>
          <c:extLst>
            <c:ext xmlns:c16="http://schemas.microsoft.com/office/drawing/2014/chart" uri="{C3380CC4-5D6E-409C-BE32-E72D297353CC}">
              <c16:uniqueId val="{00000001-00D2-4CDE-A76A-2855E5B8BB4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79.84</c:v>
                </c:pt>
                <c:pt idx="1">
                  <c:v>82.25</c:v>
                </c:pt>
                <c:pt idx="2">
                  <c:v>82.56</c:v>
                </c:pt>
                <c:pt idx="3">
                  <c:v>80.33</c:v>
                </c:pt>
                <c:pt idx="4">
                  <c:v>81.290000000000006</c:v>
                </c:pt>
              </c:numCache>
            </c:numRef>
          </c:val>
          <c:extLst>
            <c:ext xmlns:c16="http://schemas.microsoft.com/office/drawing/2014/chart" uri="{C3380CC4-5D6E-409C-BE32-E72D297353CC}">
              <c16:uniqueId val="{00000000-4504-47AB-941E-00C22DD1A9A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47.95</c:v>
                </c:pt>
                <c:pt idx="4">
                  <c:v>48.26</c:v>
                </c:pt>
              </c:numCache>
            </c:numRef>
          </c:val>
          <c:smooth val="0"/>
          <c:extLst>
            <c:ext xmlns:c16="http://schemas.microsoft.com/office/drawing/2014/chart" uri="{C3380CC4-5D6E-409C-BE32-E72D297353CC}">
              <c16:uniqueId val="{00000001-4504-47AB-941E-00C22DD1A9A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83.5</c:v>
                </c:pt>
                <c:pt idx="1">
                  <c:v>83.47</c:v>
                </c:pt>
                <c:pt idx="2">
                  <c:v>83.51</c:v>
                </c:pt>
                <c:pt idx="3">
                  <c:v>83.55</c:v>
                </c:pt>
                <c:pt idx="4">
                  <c:v>83.55</c:v>
                </c:pt>
              </c:numCache>
            </c:numRef>
          </c:val>
          <c:extLst>
            <c:ext xmlns:c16="http://schemas.microsoft.com/office/drawing/2014/chart" uri="{C3380CC4-5D6E-409C-BE32-E72D297353CC}">
              <c16:uniqueId val="{00000000-568A-42E4-A6A7-B13FC03C544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74.900000000000006</c:v>
                </c:pt>
                <c:pt idx="4">
                  <c:v>72.72</c:v>
                </c:pt>
              </c:numCache>
            </c:numRef>
          </c:val>
          <c:smooth val="0"/>
          <c:extLst>
            <c:ext xmlns:c16="http://schemas.microsoft.com/office/drawing/2014/chart" uri="{C3380CC4-5D6E-409C-BE32-E72D297353CC}">
              <c16:uniqueId val="{00000001-568A-42E4-A6A7-B13FC03C544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86.35</c:v>
                </c:pt>
                <c:pt idx="1">
                  <c:v>103.92</c:v>
                </c:pt>
                <c:pt idx="2">
                  <c:v>114</c:v>
                </c:pt>
                <c:pt idx="3">
                  <c:v>111.67</c:v>
                </c:pt>
                <c:pt idx="4">
                  <c:v>115.49</c:v>
                </c:pt>
              </c:numCache>
            </c:numRef>
          </c:val>
          <c:extLst>
            <c:ext xmlns:c16="http://schemas.microsoft.com/office/drawing/2014/chart" uri="{C3380CC4-5D6E-409C-BE32-E72D297353CC}">
              <c16:uniqueId val="{00000000-AD69-48CC-8A31-44397DAB298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74.05</c:v>
                </c:pt>
                <c:pt idx="4">
                  <c:v>73.25</c:v>
                </c:pt>
              </c:numCache>
            </c:numRef>
          </c:val>
          <c:smooth val="0"/>
          <c:extLst>
            <c:ext xmlns:c16="http://schemas.microsoft.com/office/drawing/2014/chart" uri="{C3380CC4-5D6E-409C-BE32-E72D297353CC}">
              <c16:uniqueId val="{00000001-AD69-48CC-8A31-44397DAB298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DC-4956-AD88-135A66A2567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DC-4956-AD88-135A66A2567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C6-408E-B0C8-E84B022EA92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C6-408E-B0C8-E84B022EA92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EE-4137-8973-109E208E52B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EE-4137-8973-109E208E52B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5D-4F74-8236-F4B2C1D0BC9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5D-4F74-8236-F4B2C1D0BC9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527.70000000000005</c:v>
                </c:pt>
                <c:pt idx="1">
                  <c:v>467.43</c:v>
                </c:pt>
                <c:pt idx="2">
                  <c:v>438.58</c:v>
                </c:pt>
                <c:pt idx="3">
                  <c:v>415.13</c:v>
                </c:pt>
                <c:pt idx="4">
                  <c:v>378.57</c:v>
                </c:pt>
              </c:numCache>
            </c:numRef>
          </c:val>
          <c:extLst>
            <c:ext xmlns:c16="http://schemas.microsoft.com/office/drawing/2014/chart" uri="{C3380CC4-5D6E-409C-BE32-E72D297353CC}">
              <c16:uniqueId val="{00000000-DF8A-4FB3-A409-B37A488AF37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1302.33</c:v>
                </c:pt>
                <c:pt idx="4">
                  <c:v>1274.21</c:v>
                </c:pt>
              </c:numCache>
            </c:numRef>
          </c:val>
          <c:smooth val="0"/>
          <c:extLst>
            <c:ext xmlns:c16="http://schemas.microsoft.com/office/drawing/2014/chart" uri="{C3380CC4-5D6E-409C-BE32-E72D297353CC}">
              <c16:uniqueId val="{00000001-DF8A-4FB3-A409-B37A488AF37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77.66</c:v>
                </c:pt>
                <c:pt idx="1">
                  <c:v>98.05</c:v>
                </c:pt>
                <c:pt idx="2">
                  <c:v>108.69</c:v>
                </c:pt>
                <c:pt idx="3">
                  <c:v>108.84</c:v>
                </c:pt>
                <c:pt idx="4">
                  <c:v>111.31</c:v>
                </c:pt>
              </c:numCache>
            </c:numRef>
          </c:val>
          <c:extLst>
            <c:ext xmlns:c16="http://schemas.microsoft.com/office/drawing/2014/chart" uri="{C3380CC4-5D6E-409C-BE32-E72D297353CC}">
              <c16:uniqueId val="{00000000-1C4A-4FCA-9412-70D3395315F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40.89</c:v>
                </c:pt>
                <c:pt idx="4">
                  <c:v>41.25</c:v>
                </c:pt>
              </c:numCache>
            </c:numRef>
          </c:val>
          <c:smooth val="0"/>
          <c:extLst>
            <c:ext xmlns:c16="http://schemas.microsoft.com/office/drawing/2014/chart" uri="{C3380CC4-5D6E-409C-BE32-E72D297353CC}">
              <c16:uniqueId val="{00000001-1C4A-4FCA-9412-70D3395315F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165.5</c:v>
                </c:pt>
                <c:pt idx="1">
                  <c:v>132.02000000000001</c:v>
                </c:pt>
                <c:pt idx="2">
                  <c:v>118.84</c:v>
                </c:pt>
                <c:pt idx="3">
                  <c:v>120.12</c:v>
                </c:pt>
                <c:pt idx="4">
                  <c:v>117.93</c:v>
                </c:pt>
              </c:numCache>
            </c:numRef>
          </c:val>
          <c:extLst>
            <c:ext xmlns:c16="http://schemas.microsoft.com/office/drawing/2014/chart" uri="{C3380CC4-5D6E-409C-BE32-E72D297353CC}">
              <c16:uniqueId val="{00000000-585D-4987-9EB8-B5D2430F868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383.2</c:v>
                </c:pt>
                <c:pt idx="4">
                  <c:v>383.25</c:v>
                </c:pt>
              </c:numCache>
            </c:numRef>
          </c:val>
          <c:smooth val="0"/>
          <c:extLst>
            <c:ext xmlns:c16="http://schemas.microsoft.com/office/drawing/2014/chart" uri="{C3380CC4-5D6E-409C-BE32-E72D297353CC}">
              <c16:uniqueId val="{00000001-585D-4987-9EB8-B5D2430F868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5"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水上村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2221</v>
      </c>
      <c r="AM8" s="50"/>
      <c r="AN8" s="50"/>
      <c r="AO8" s="50"/>
      <c r="AP8" s="50"/>
      <c r="AQ8" s="50"/>
      <c r="AR8" s="50"/>
      <c r="AS8" s="50"/>
      <c r="AT8" s="46">
        <f>データ!$S$6</f>
        <v>190.96</v>
      </c>
      <c r="AU8" s="46"/>
      <c r="AV8" s="46"/>
      <c r="AW8" s="46"/>
      <c r="AX8" s="46"/>
      <c r="AY8" s="46"/>
      <c r="AZ8" s="46"/>
      <c r="BA8" s="46"/>
      <c r="BB8" s="46">
        <f>データ!$T$6</f>
        <v>11.63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88.89</v>
      </c>
      <c r="Q10" s="46"/>
      <c r="R10" s="46"/>
      <c r="S10" s="46"/>
      <c r="T10" s="46"/>
      <c r="U10" s="46"/>
      <c r="V10" s="46"/>
      <c r="W10" s="50">
        <f>データ!$Q$6</f>
        <v>2430</v>
      </c>
      <c r="X10" s="50"/>
      <c r="Y10" s="50"/>
      <c r="Z10" s="50"/>
      <c r="AA10" s="50"/>
      <c r="AB10" s="50"/>
      <c r="AC10" s="50"/>
      <c r="AD10" s="2"/>
      <c r="AE10" s="2"/>
      <c r="AF10" s="2"/>
      <c r="AG10" s="2"/>
      <c r="AH10" s="2"/>
      <c r="AI10" s="2"/>
      <c r="AJ10" s="2"/>
      <c r="AK10" s="2"/>
      <c r="AL10" s="50">
        <f>データ!$U$6</f>
        <v>1953</v>
      </c>
      <c r="AM10" s="50"/>
      <c r="AN10" s="50"/>
      <c r="AO10" s="50"/>
      <c r="AP10" s="50"/>
      <c r="AQ10" s="50"/>
      <c r="AR10" s="50"/>
      <c r="AS10" s="50"/>
      <c r="AT10" s="46">
        <f>データ!$V$6</f>
        <v>6.75</v>
      </c>
      <c r="AU10" s="46"/>
      <c r="AV10" s="46"/>
      <c r="AW10" s="46"/>
      <c r="AX10" s="46"/>
      <c r="AY10" s="46"/>
      <c r="AZ10" s="46"/>
      <c r="BA10" s="46"/>
      <c r="BB10" s="46">
        <f>データ!$W$6</f>
        <v>289.33</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111</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109</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1CnZPbTx8z5Y6INg4UJo/9Ff7hNQohJbgq804KJZj1eXxq7KRu8jxlKlNjCSgGGiybDtE4kkxJIH1pakgfdc4w==" saltValue="jl9dfx1guY4Mf09TySrHC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435074</v>
      </c>
      <c r="D6" s="34">
        <f t="shared" si="3"/>
        <v>47</v>
      </c>
      <c r="E6" s="34">
        <f t="shared" si="3"/>
        <v>1</v>
      </c>
      <c r="F6" s="34">
        <f t="shared" si="3"/>
        <v>0</v>
      </c>
      <c r="G6" s="34">
        <f t="shared" si="3"/>
        <v>0</v>
      </c>
      <c r="H6" s="34" t="str">
        <f t="shared" si="3"/>
        <v>熊本県　水上村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88.89</v>
      </c>
      <c r="Q6" s="35">
        <f t="shared" si="3"/>
        <v>2430</v>
      </c>
      <c r="R6" s="35">
        <f t="shared" si="3"/>
        <v>2221</v>
      </c>
      <c r="S6" s="35">
        <f t="shared" si="3"/>
        <v>190.96</v>
      </c>
      <c r="T6" s="35">
        <f t="shared" si="3"/>
        <v>11.63</v>
      </c>
      <c r="U6" s="35">
        <f t="shared" si="3"/>
        <v>1953</v>
      </c>
      <c r="V6" s="35">
        <f t="shared" si="3"/>
        <v>6.75</v>
      </c>
      <c r="W6" s="35">
        <f t="shared" si="3"/>
        <v>289.33</v>
      </c>
      <c r="X6" s="36">
        <f>IF(X7="",NA(),X7)</f>
        <v>86.35</v>
      </c>
      <c r="Y6" s="36">
        <f t="shared" ref="Y6:AG6" si="4">IF(Y7="",NA(),Y7)</f>
        <v>103.92</v>
      </c>
      <c r="Z6" s="36">
        <f t="shared" si="4"/>
        <v>114</v>
      </c>
      <c r="AA6" s="36">
        <f t="shared" si="4"/>
        <v>111.67</v>
      </c>
      <c r="AB6" s="36">
        <f t="shared" si="4"/>
        <v>115.49</v>
      </c>
      <c r="AC6" s="36">
        <f t="shared" si="4"/>
        <v>75.87</v>
      </c>
      <c r="AD6" s="36">
        <f t="shared" si="4"/>
        <v>76.27</v>
      </c>
      <c r="AE6" s="36">
        <f t="shared" si="4"/>
        <v>77.56</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527.70000000000005</v>
      </c>
      <c r="BF6" s="36">
        <f t="shared" ref="BF6:BN6" si="7">IF(BF7="",NA(),BF7)</f>
        <v>467.43</v>
      </c>
      <c r="BG6" s="36">
        <f t="shared" si="7"/>
        <v>438.58</v>
      </c>
      <c r="BH6" s="36">
        <f t="shared" si="7"/>
        <v>415.13</v>
      </c>
      <c r="BI6" s="36">
        <f t="shared" si="7"/>
        <v>378.57</v>
      </c>
      <c r="BJ6" s="36">
        <f t="shared" si="7"/>
        <v>1125.69</v>
      </c>
      <c r="BK6" s="36">
        <f t="shared" si="7"/>
        <v>1134.67</v>
      </c>
      <c r="BL6" s="36">
        <f t="shared" si="7"/>
        <v>1144.79</v>
      </c>
      <c r="BM6" s="36">
        <f t="shared" si="7"/>
        <v>1302.33</v>
      </c>
      <c r="BN6" s="36">
        <f t="shared" si="7"/>
        <v>1274.21</v>
      </c>
      <c r="BO6" s="35" t="str">
        <f>IF(BO7="","",IF(BO7="-","【-】","【"&amp;SUBSTITUTE(TEXT(BO7,"#,##0.00"),"-","△")&amp;"】"))</f>
        <v>【1,074.14】</v>
      </c>
      <c r="BP6" s="36">
        <f>IF(BP7="",NA(),BP7)</f>
        <v>77.66</v>
      </c>
      <c r="BQ6" s="36">
        <f t="shared" ref="BQ6:BY6" si="8">IF(BQ7="",NA(),BQ7)</f>
        <v>98.05</v>
      </c>
      <c r="BR6" s="36">
        <f t="shared" si="8"/>
        <v>108.69</v>
      </c>
      <c r="BS6" s="36">
        <f t="shared" si="8"/>
        <v>108.84</v>
      </c>
      <c r="BT6" s="36">
        <f t="shared" si="8"/>
        <v>111.31</v>
      </c>
      <c r="BU6" s="36">
        <f t="shared" si="8"/>
        <v>46.48</v>
      </c>
      <c r="BV6" s="36">
        <f t="shared" si="8"/>
        <v>40.6</v>
      </c>
      <c r="BW6" s="36">
        <f t="shared" si="8"/>
        <v>56.04</v>
      </c>
      <c r="BX6" s="36">
        <f t="shared" si="8"/>
        <v>40.89</v>
      </c>
      <c r="BY6" s="36">
        <f t="shared" si="8"/>
        <v>41.25</v>
      </c>
      <c r="BZ6" s="35" t="str">
        <f>IF(BZ7="","",IF(BZ7="-","【-】","【"&amp;SUBSTITUTE(TEXT(BZ7,"#,##0.00"),"-","△")&amp;"】"))</f>
        <v>【54.36】</v>
      </c>
      <c r="CA6" s="36">
        <f>IF(CA7="",NA(),CA7)</f>
        <v>165.5</v>
      </c>
      <c r="CB6" s="36">
        <f t="shared" ref="CB6:CJ6" si="9">IF(CB7="",NA(),CB7)</f>
        <v>132.02000000000001</v>
      </c>
      <c r="CC6" s="36">
        <f t="shared" si="9"/>
        <v>118.84</v>
      </c>
      <c r="CD6" s="36">
        <f t="shared" si="9"/>
        <v>120.12</v>
      </c>
      <c r="CE6" s="36">
        <f t="shared" si="9"/>
        <v>117.93</v>
      </c>
      <c r="CF6" s="36">
        <f t="shared" si="9"/>
        <v>376.61</v>
      </c>
      <c r="CG6" s="36">
        <f t="shared" si="9"/>
        <v>440.03</v>
      </c>
      <c r="CH6" s="36">
        <f t="shared" si="9"/>
        <v>304.35000000000002</v>
      </c>
      <c r="CI6" s="36">
        <f t="shared" si="9"/>
        <v>383.2</v>
      </c>
      <c r="CJ6" s="36">
        <f t="shared" si="9"/>
        <v>383.25</v>
      </c>
      <c r="CK6" s="35" t="str">
        <f>IF(CK7="","",IF(CK7="-","【-】","【"&amp;SUBSTITUTE(TEXT(CK7,"#,##0.00"),"-","△")&amp;"】"))</f>
        <v>【296.40】</v>
      </c>
      <c r="CL6" s="36">
        <f>IF(CL7="",NA(),CL7)</f>
        <v>79.84</v>
      </c>
      <c r="CM6" s="36">
        <f t="shared" ref="CM6:CU6" si="10">IF(CM7="",NA(),CM7)</f>
        <v>82.25</v>
      </c>
      <c r="CN6" s="36">
        <f t="shared" si="10"/>
        <v>82.56</v>
      </c>
      <c r="CO6" s="36">
        <f t="shared" si="10"/>
        <v>80.33</v>
      </c>
      <c r="CP6" s="36">
        <f t="shared" si="10"/>
        <v>81.290000000000006</v>
      </c>
      <c r="CQ6" s="36">
        <f t="shared" si="10"/>
        <v>57.43</v>
      </c>
      <c r="CR6" s="36">
        <f t="shared" si="10"/>
        <v>57.29</v>
      </c>
      <c r="CS6" s="36">
        <f t="shared" si="10"/>
        <v>55.9</v>
      </c>
      <c r="CT6" s="36">
        <f t="shared" si="10"/>
        <v>47.95</v>
      </c>
      <c r="CU6" s="36">
        <f t="shared" si="10"/>
        <v>48.26</v>
      </c>
      <c r="CV6" s="35" t="str">
        <f>IF(CV7="","",IF(CV7="-","【-】","【"&amp;SUBSTITUTE(TEXT(CV7,"#,##0.00"),"-","△")&amp;"】"))</f>
        <v>【55.95】</v>
      </c>
      <c r="CW6" s="36">
        <f>IF(CW7="",NA(),CW7)</f>
        <v>83.5</v>
      </c>
      <c r="CX6" s="36">
        <f t="shared" ref="CX6:DF6" si="11">IF(CX7="",NA(),CX7)</f>
        <v>83.47</v>
      </c>
      <c r="CY6" s="36">
        <f t="shared" si="11"/>
        <v>83.51</v>
      </c>
      <c r="CZ6" s="36">
        <f t="shared" si="11"/>
        <v>83.55</v>
      </c>
      <c r="DA6" s="36">
        <f t="shared" si="11"/>
        <v>83.55</v>
      </c>
      <c r="DB6" s="36">
        <f t="shared" si="11"/>
        <v>73.83</v>
      </c>
      <c r="DC6" s="36">
        <f t="shared" si="11"/>
        <v>73.69</v>
      </c>
      <c r="DD6" s="36">
        <f t="shared" si="11"/>
        <v>73.28</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0.56999999999999995</v>
      </c>
      <c r="EM6" s="36">
        <f t="shared" si="14"/>
        <v>0.62</v>
      </c>
      <c r="EN6" s="35" t="str">
        <f>IF(EN7="","",IF(EN7="-","【-】","【"&amp;SUBSTITUTE(TEXT(EN7,"#,##0.00"),"-","△")&amp;"】"))</f>
        <v>【0.54】</v>
      </c>
    </row>
    <row r="7" spans="1:144" s="37" customFormat="1" x14ac:dyDescent="0.15">
      <c r="A7" s="29"/>
      <c r="B7" s="38">
        <v>2018</v>
      </c>
      <c r="C7" s="38">
        <v>435074</v>
      </c>
      <c r="D7" s="38">
        <v>47</v>
      </c>
      <c r="E7" s="38">
        <v>1</v>
      </c>
      <c r="F7" s="38">
        <v>0</v>
      </c>
      <c r="G7" s="38">
        <v>0</v>
      </c>
      <c r="H7" s="38" t="s">
        <v>96</v>
      </c>
      <c r="I7" s="38" t="s">
        <v>97</v>
      </c>
      <c r="J7" s="38" t="s">
        <v>98</v>
      </c>
      <c r="K7" s="38" t="s">
        <v>99</v>
      </c>
      <c r="L7" s="38" t="s">
        <v>100</v>
      </c>
      <c r="M7" s="38" t="s">
        <v>101</v>
      </c>
      <c r="N7" s="39" t="s">
        <v>102</v>
      </c>
      <c r="O7" s="39" t="s">
        <v>103</v>
      </c>
      <c r="P7" s="39">
        <v>88.89</v>
      </c>
      <c r="Q7" s="39">
        <v>2430</v>
      </c>
      <c r="R7" s="39">
        <v>2221</v>
      </c>
      <c r="S7" s="39">
        <v>190.96</v>
      </c>
      <c r="T7" s="39">
        <v>11.63</v>
      </c>
      <c r="U7" s="39">
        <v>1953</v>
      </c>
      <c r="V7" s="39">
        <v>6.75</v>
      </c>
      <c r="W7" s="39">
        <v>289.33</v>
      </c>
      <c r="X7" s="39">
        <v>86.35</v>
      </c>
      <c r="Y7" s="39">
        <v>103.92</v>
      </c>
      <c r="Z7" s="39">
        <v>114</v>
      </c>
      <c r="AA7" s="39">
        <v>111.67</v>
      </c>
      <c r="AB7" s="39">
        <v>115.49</v>
      </c>
      <c r="AC7" s="39">
        <v>75.87</v>
      </c>
      <c r="AD7" s="39">
        <v>76.27</v>
      </c>
      <c r="AE7" s="39">
        <v>77.56</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527.70000000000005</v>
      </c>
      <c r="BF7" s="39">
        <v>467.43</v>
      </c>
      <c r="BG7" s="39">
        <v>438.58</v>
      </c>
      <c r="BH7" s="39">
        <v>415.13</v>
      </c>
      <c r="BI7" s="39">
        <v>378.57</v>
      </c>
      <c r="BJ7" s="39">
        <v>1125.69</v>
      </c>
      <c r="BK7" s="39">
        <v>1134.67</v>
      </c>
      <c r="BL7" s="39">
        <v>1144.79</v>
      </c>
      <c r="BM7" s="39">
        <v>1302.33</v>
      </c>
      <c r="BN7" s="39">
        <v>1274.21</v>
      </c>
      <c r="BO7" s="39">
        <v>1074.1400000000001</v>
      </c>
      <c r="BP7" s="39">
        <v>77.66</v>
      </c>
      <c r="BQ7" s="39">
        <v>98.05</v>
      </c>
      <c r="BR7" s="39">
        <v>108.69</v>
      </c>
      <c r="BS7" s="39">
        <v>108.84</v>
      </c>
      <c r="BT7" s="39">
        <v>111.31</v>
      </c>
      <c r="BU7" s="39">
        <v>46.48</v>
      </c>
      <c r="BV7" s="39">
        <v>40.6</v>
      </c>
      <c r="BW7" s="39">
        <v>56.04</v>
      </c>
      <c r="BX7" s="39">
        <v>40.89</v>
      </c>
      <c r="BY7" s="39">
        <v>41.25</v>
      </c>
      <c r="BZ7" s="39">
        <v>54.36</v>
      </c>
      <c r="CA7" s="39">
        <v>165.5</v>
      </c>
      <c r="CB7" s="39">
        <v>132.02000000000001</v>
      </c>
      <c r="CC7" s="39">
        <v>118.84</v>
      </c>
      <c r="CD7" s="39">
        <v>120.12</v>
      </c>
      <c r="CE7" s="39">
        <v>117.93</v>
      </c>
      <c r="CF7" s="39">
        <v>376.61</v>
      </c>
      <c r="CG7" s="39">
        <v>440.03</v>
      </c>
      <c r="CH7" s="39">
        <v>304.35000000000002</v>
      </c>
      <c r="CI7" s="39">
        <v>383.2</v>
      </c>
      <c r="CJ7" s="39">
        <v>383.25</v>
      </c>
      <c r="CK7" s="39">
        <v>296.39999999999998</v>
      </c>
      <c r="CL7" s="39">
        <v>79.84</v>
      </c>
      <c r="CM7" s="39">
        <v>82.25</v>
      </c>
      <c r="CN7" s="39">
        <v>82.56</v>
      </c>
      <c r="CO7" s="39">
        <v>80.33</v>
      </c>
      <c r="CP7" s="39">
        <v>81.290000000000006</v>
      </c>
      <c r="CQ7" s="39">
        <v>57.43</v>
      </c>
      <c r="CR7" s="39">
        <v>57.29</v>
      </c>
      <c r="CS7" s="39">
        <v>55.9</v>
      </c>
      <c r="CT7" s="39">
        <v>47.95</v>
      </c>
      <c r="CU7" s="39">
        <v>48.26</v>
      </c>
      <c r="CV7" s="39">
        <v>55.95</v>
      </c>
      <c r="CW7" s="39">
        <v>83.5</v>
      </c>
      <c r="CX7" s="39">
        <v>83.47</v>
      </c>
      <c r="CY7" s="39">
        <v>83.51</v>
      </c>
      <c r="CZ7" s="39">
        <v>83.55</v>
      </c>
      <c r="DA7" s="39">
        <v>83.55</v>
      </c>
      <c r="DB7" s="39">
        <v>73.83</v>
      </c>
      <c r="DC7" s="39">
        <v>73.69</v>
      </c>
      <c r="DD7" s="39">
        <v>73.28</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内田杏奈</cp:lastModifiedBy>
  <cp:lastPrinted>2020-01-29T04:29:01Z</cp:lastPrinted>
  <dcterms:created xsi:type="dcterms:W3CDTF">2019-12-05T04:40:05Z</dcterms:created>
  <dcterms:modified xsi:type="dcterms:W3CDTF">2020-01-29T04:30:24Z</dcterms:modified>
  <cp:category/>
</cp:coreProperties>
</file>