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19-FL1\Tsunagi\管理班\水道\公営企業\経営分析表\H31(R1)\"/>
    </mc:Choice>
  </mc:AlternateContent>
  <workbookProtection workbookAlgorithmName="SHA-512" workbookHashValue="zlxEY7aXAqmRuLS3ICFGqyWNFVnnWsYjFibbpTUyHMbgEntzDggTlkvlzGREbg7nYzWbMPB+zQI6QO7c41eEtA==" workbookSaltValue="qDmUnOIxgevVLlIE3Yczz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<sst xmlns="http://schemas.openxmlformats.org/spreadsheetml/2006/main" count="225" uniqueCount="112">
  <si>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</si>
  <si>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</si>
  <si>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</si>
  <si>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</si>
  <si>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</si>
  <si>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</si>
  <si>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</si>
  <si>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</si>
  <si>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</si>
  <si>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</si>
  <si>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</si>
  <si>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</si>
  <si>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</si>
  <si>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</si>
  <si>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</si>
  <si>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</si>
  <si>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</si>
  <si>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</si>
  <si>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</si>
  <si>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</si>
  <si>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</si>
  <si>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</si>
  <si>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</si>
  <si>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</si>
  <si>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</si>
  <si>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</si>
  <si>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</si>
  <si>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</si>
  <si>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</si>
  <si>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</si>
  <si>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</si>
  <si>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</si>
  <si>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</si>
  <si>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</si>
  <si>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</si>
  <si>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</si>
  <si>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</si>
  <si>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</si>
  <si>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</si>
  <si>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</si>
  <si>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</si>
  <si>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</si>
  <si>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</si>
  <si>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</si>
  <si>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</si>
  <si>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</si>
  <si>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</si>
  <si>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</si>
  <si>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</si>
  <si>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</si>
  <si>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</si>
  <si>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</si>
  <si>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</si>
  <si>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</si>
  <si>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</si>
  <si>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</si>
  <si>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</si>
  <si>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</si>
  <si>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</si>
  <si>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</si>
  <si>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</si>
  <si>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</si>
  <si>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</si>
  <si>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</si>
  <si>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</si>
  <si>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</si>
  <si>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</si>
  <si>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</si>
  <si>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</si>
  <si>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</si>
  <si>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</si>
  <si>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</si>
  <si>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</si>
  <si>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</si>
  <si>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</si>
  <si>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</si>
  <si>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</si>
  <si>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</si>
  <si>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</si>
  <si>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</si>
  <si>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</si>
  <si>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</si>
  <si>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</si>
  <si>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</si>
  <si>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</si>
  <si>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</si>
  <si>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</si>
  <si>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</si>
  <si>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</si>
  <si>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</si>
  <si>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</si>
  <si>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</si>
  <si>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</si>
  <si>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</si>
  <si>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</si>
  <si>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</si>
  <si>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津奈木町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</si>
  <si>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</si>
  <si>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</si>
  <si>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</si>
  <si>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</si>
  <si>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</si>
  <si>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</si>
  <si>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</si>
  <si>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</si>
  <si>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</si>
  <si>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</si>
  <si>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</si>
  <si>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</si>
  <si>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統合計画（H24～H31）に伴い老朽化した管路の更新を進め、計画完了までの更新率は高い数値で推移するものと考えられます。しかしその後は、投資規模を縮小し計画的に更新を行いますが、長期的な計画になると思われます。</t>
    <phoneticPr fontId="4"/>
  </si>
  <si>
    <t>　全体的に概ね良好な数値として推移していますが、現在、統合計画（H24～H31）に伴い老朽化した施設の更新及び基幹的施設の新設を行っているため、設備投資にかかる企業債が増加します。
　また、H30年度は施設利用率は増加していますが、有収率は低下傾向にあることから、漏水等の原因が考えられます。
　これらのことから、今後、企業債残高対収益比率や給水原価は増加すると予想されます。また、漏水等の原因により、有収率や料金回収率の減少も予想されます。しかし、一時的な設備投資や漏水等が要因であるため、漏水修理等の対策を講じることで、安全で安定した水の供給や事業経営・管理の一体化が図られ、より健全な運営が出来るものと思われます。</t>
    <rPh sb="120" eb="122">
      <t>テイカ</t>
    </rPh>
    <rPh sb="122" eb="124">
      <t>ケイコウ</t>
    </rPh>
    <phoneticPr fontId="4"/>
  </si>
  <si>
    <t>　本経営比較分析において、類似団体平均と比べ全体的に良好な数値を示しています。一時的な漏水等に対策を講じれば、これまでどおり良好な数値に回復すると考えられます。また統合計画完了後は、健全で効率的な運営が出来るものと考えられます。しかし、設備投資により膨らんだ企業債や未更新の老朽施設等、懸念される問題はあります。これらの問題を見据え、本町の水道事業における中長期的な計画を明確化するとともに、経営戦略を令和２年度までに策定し、今後の更なる発展に繋げていきたいと考えます。</t>
    <rPh sb="201" eb="202">
      <t>レイ</t>
    </rPh>
    <rPh sb="202" eb="203">
      <t>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</si>
</sst>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3.11</c:v>
                </c:pt>
                <c:pt idx="1">
                  <c:v>0.32</c:v>
                </c:pt>
                <c:pt idx="2">
                  <c:v>5.59</c:v>
                </c:pt>
                <c:pt idx="3">
                  <c:v>3.73</c:v>
                </c:pt>
                <c:pt idx="4">
                  <c:v>2.91</c:v>
                </c:pt>
              </c:numCache>
            </c:numRef>
          </c:val>
          <c:extLst xmlns:c16r2="http://schemas.microsoft.com/office/drawing/2015/06/chart">
            <c:ext xmlns:c16="http://schemas.microsoft.com/office/drawing/2014/chart" uri="{C3380CC4-5D6E-409C-BE32-E72D297353CC}">
              <c16:uniqueId val="{00000000-9319-4B3F-BFC1-5FCF99C8D408}"/>
            </c:ext>
          </c:extLst>
        </c:ser>
        <c:dLbls>
          <c:showLegendKey val="0"/>
          <c:showVal val="0"/>
          <c:showCatName val="0"/>
          <c:showSerName val="0"/>
          <c:showPercent val="0"/>
          <c:showBubbleSize val="0"/>
        </c:dLbls>
        <c:gapWidth val="150"/>
        <c:axId val="266138392"/>
        <c:axId val="2661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9319-4B3F-BFC1-5FCF99C8D408}"/>
            </c:ext>
          </c:extLst>
        </c:ser>
        <c:dLbls>
          <c:showLegendKey val="0"/>
          <c:showVal val="0"/>
          <c:showCatName val="0"/>
          <c:showSerName val="0"/>
          <c:showPercent val="0"/>
          <c:showBubbleSize val="0"/>
        </c:dLbls>
        <c:marker val="1"/>
        <c:smooth val="0"/>
        <c:axId val="266138392"/>
        <c:axId val="266137216"/>
      </c:lineChart>
      <c:dateAx>
        <c:axId val="266138392"/>
        <c:scaling>
          <c:orientation val="minMax"/>
        </c:scaling>
        <c:delete val="1"/>
        <c:axPos val="b"/>
        <c:numFmt formatCode="ge" sourceLinked="1"/>
        <c:majorTickMark val="none"/>
        <c:minorTickMark val="none"/>
        <c:tickLblPos val="none"/>
        <c:crossAx val="266137216"/>
        <c:crosses val="autoZero"/>
        <c:auto val="1"/>
        <c:lblOffset val="100"/>
        <c:baseTimeUnit val="years"/>
      </c:dateAx>
      <c:valAx>
        <c:axId val="2661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3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64.19</c:v>
                </c:pt>
                <c:pt idx="1">
                  <c:v>66.760000000000005</c:v>
                </c:pt>
                <c:pt idx="2">
                  <c:v>65.56</c:v>
                </c:pt>
                <c:pt idx="3">
                  <c:v>84.77</c:v>
                </c:pt>
                <c:pt idx="4">
                  <c:v>89.63</c:v>
                </c:pt>
              </c:numCache>
            </c:numRef>
          </c:val>
          <c:extLst xmlns:c16r2="http://schemas.microsoft.com/office/drawing/2015/06/chart">
            <c:ext xmlns:c16="http://schemas.microsoft.com/office/drawing/2014/chart" uri="{C3380CC4-5D6E-409C-BE32-E72D297353CC}">
              <c16:uniqueId val="{00000000-972A-4A79-A9D0-624A0CF21C1F}"/>
            </c:ext>
          </c:extLst>
        </c:ser>
        <c:dLbls>
          <c:showLegendKey val="0"/>
          <c:showVal val="0"/>
          <c:showCatName val="0"/>
          <c:showSerName val="0"/>
          <c:showPercent val="0"/>
          <c:showBubbleSize val="0"/>
        </c:dLbls>
        <c:gapWidth val="150"/>
        <c:axId val="327466048"/>
        <c:axId val="32746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972A-4A79-A9D0-624A0CF21C1F}"/>
            </c:ext>
          </c:extLst>
        </c:ser>
        <c:dLbls>
          <c:showLegendKey val="0"/>
          <c:showVal val="0"/>
          <c:showCatName val="0"/>
          <c:showSerName val="0"/>
          <c:showPercent val="0"/>
          <c:showBubbleSize val="0"/>
        </c:dLbls>
        <c:marker val="1"/>
        <c:smooth val="0"/>
        <c:axId val="327466048"/>
        <c:axId val="327466440"/>
      </c:lineChart>
      <c:dateAx>
        <c:axId val="327466048"/>
        <c:scaling>
          <c:orientation val="minMax"/>
        </c:scaling>
        <c:delete val="1"/>
        <c:axPos val="b"/>
        <c:numFmt formatCode="ge" sourceLinked="1"/>
        <c:majorTickMark val="none"/>
        <c:minorTickMark val="none"/>
        <c:tickLblPos val="none"/>
        <c:crossAx val="327466440"/>
        <c:crosses val="autoZero"/>
        <c:auto val="1"/>
        <c:lblOffset val="100"/>
        <c:baseTimeUnit val="years"/>
      </c:dateAx>
      <c:valAx>
        <c:axId val="32746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87.8</c:v>
                </c:pt>
                <c:pt idx="1">
                  <c:v>83.06</c:v>
                </c:pt>
                <c:pt idx="2">
                  <c:v>83.8</c:v>
                </c:pt>
                <c:pt idx="3">
                  <c:v>63</c:v>
                </c:pt>
                <c:pt idx="4">
                  <c:v>59.44</c:v>
                </c:pt>
              </c:numCache>
            </c:numRef>
          </c:val>
          <c:extLst xmlns:c16r2="http://schemas.microsoft.com/office/drawing/2015/06/chart">
            <c:ext xmlns:c16="http://schemas.microsoft.com/office/drawing/2014/chart" uri="{C3380CC4-5D6E-409C-BE32-E72D297353CC}">
              <c16:uniqueId val="{00000000-8AB9-4AA5-B320-2C45E42C5792}"/>
            </c:ext>
          </c:extLst>
        </c:ser>
        <c:dLbls>
          <c:showLegendKey val="0"/>
          <c:showVal val="0"/>
          <c:showCatName val="0"/>
          <c:showSerName val="0"/>
          <c:showPercent val="0"/>
          <c:showBubbleSize val="0"/>
        </c:dLbls>
        <c:gapWidth val="150"/>
        <c:axId val="327467616"/>
        <c:axId val="21963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8AB9-4AA5-B320-2C45E42C5792}"/>
            </c:ext>
          </c:extLst>
        </c:ser>
        <c:dLbls>
          <c:showLegendKey val="0"/>
          <c:showVal val="0"/>
          <c:showCatName val="0"/>
          <c:showSerName val="0"/>
          <c:showPercent val="0"/>
          <c:showBubbleSize val="0"/>
        </c:dLbls>
        <c:marker val="1"/>
        <c:smooth val="0"/>
        <c:axId val="327467616"/>
        <c:axId val="219632456"/>
      </c:lineChart>
      <c:dateAx>
        <c:axId val="327467616"/>
        <c:scaling>
          <c:orientation val="minMax"/>
        </c:scaling>
        <c:delete val="1"/>
        <c:axPos val="b"/>
        <c:numFmt formatCode="ge" sourceLinked="1"/>
        <c:majorTickMark val="none"/>
        <c:minorTickMark val="none"/>
        <c:tickLblPos val="none"/>
        <c:crossAx val="219632456"/>
        <c:crosses val="autoZero"/>
        <c:auto val="1"/>
        <c:lblOffset val="100"/>
        <c:baseTimeUnit val="years"/>
      </c:dateAx>
      <c:valAx>
        <c:axId val="21963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116.37</c:v>
                </c:pt>
                <c:pt idx="1">
                  <c:v>119.97</c:v>
                </c:pt>
                <c:pt idx="2">
                  <c:v>112.35</c:v>
                </c:pt>
                <c:pt idx="3">
                  <c:v>89.6</c:v>
                </c:pt>
                <c:pt idx="4">
                  <c:v>104.94</c:v>
                </c:pt>
              </c:numCache>
            </c:numRef>
          </c:val>
          <c:extLst xmlns:c16r2="http://schemas.microsoft.com/office/drawing/2015/06/chart">
            <c:ext xmlns:c16="http://schemas.microsoft.com/office/drawing/2014/chart" uri="{C3380CC4-5D6E-409C-BE32-E72D297353CC}">
              <c16:uniqueId val="{00000000-B156-48BB-835D-BCDE915D19F8}"/>
            </c:ext>
          </c:extLst>
        </c:ser>
        <c:dLbls>
          <c:showLegendKey val="0"/>
          <c:showVal val="0"/>
          <c:showCatName val="0"/>
          <c:showSerName val="0"/>
          <c:showPercent val="0"/>
          <c:showBubbleSize val="0"/>
        </c:dLbls>
        <c:gapWidth val="150"/>
        <c:axId val="266136040"/>
        <c:axId val="26613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B156-48BB-835D-BCDE915D19F8}"/>
            </c:ext>
          </c:extLst>
        </c:ser>
        <c:dLbls>
          <c:showLegendKey val="0"/>
          <c:showVal val="0"/>
          <c:showCatName val="0"/>
          <c:showSerName val="0"/>
          <c:showPercent val="0"/>
          <c:showBubbleSize val="0"/>
        </c:dLbls>
        <c:marker val="1"/>
        <c:smooth val="0"/>
        <c:axId val="266136040"/>
        <c:axId val="266135648"/>
      </c:lineChart>
      <c:dateAx>
        <c:axId val="266136040"/>
        <c:scaling>
          <c:orientation val="minMax"/>
        </c:scaling>
        <c:delete val="1"/>
        <c:axPos val="b"/>
        <c:numFmt formatCode="ge" sourceLinked="1"/>
        <c:majorTickMark val="none"/>
        <c:minorTickMark val="none"/>
        <c:tickLblPos val="none"/>
        <c:crossAx val="266135648"/>
        <c:crosses val="autoZero"/>
        <c:auto val="1"/>
        <c:lblOffset val="100"/>
        <c:baseTimeUnit val="years"/>
      </c:dateAx>
      <c:valAx>
        <c:axId val="2661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3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9A-4F0F-B96F-B17052883AA8}"/>
            </c:ext>
          </c:extLst>
        </c:ser>
        <c:dLbls>
          <c:showLegendKey val="0"/>
          <c:showVal val="0"/>
          <c:showCatName val="0"/>
          <c:showSerName val="0"/>
          <c:showPercent val="0"/>
          <c:showBubbleSize val="0"/>
        </c:dLbls>
        <c:gapWidth val="150"/>
        <c:axId val="334081384"/>
        <c:axId val="3340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9A-4F0F-B96F-B17052883AA8}"/>
            </c:ext>
          </c:extLst>
        </c:ser>
        <c:dLbls>
          <c:showLegendKey val="0"/>
          <c:showVal val="0"/>
          <c:showCatName val="0"/>
          <c:showSerName val="0"/>
          <c:showPercent val="0"/>
          <c:showBubbleSize val="0"/>
        </c:dLbls>
        <c:marker val="1"/>
        <c:smooth val="0"/>
        <c:axId val="334081384"/>
        <c:axId val="334082560"/>
      </c:lineChart>
      <c:dateAx>
        <c:axId val="334081384"/>
        <c:scaling>
          <c:orientation val="minMax"/>
        </c:scaling>
        <c:delete val="1"/>
        <c:axPos val="b"/>
        <c:numFmt formatCode="ge" sourceLinked="1"/>
        <c:majorTickMark val="none"/>
        <c:minorTickMark val="none"/>
        <c:tickLblPos val="none"/>
        <c:crossAx val="334082560"/>
        <c:crosses val="autoZero"/>
        <c:auto val="1"/>
        <c:lblOffset val="100"/>
        <c:baseTimeUnit val="years"/>
      </c:dateAx>
      <c:valAx>
        <c:axId val="3340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08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F0-4534-B6BB-84AD6A5F1E9D}"/>
            </c:ext>
          </c:extLst>
        </c:ser>
        <c:dLbls>
          <c:showLegendKey val="0"/>
          <c:showVal val="0"/>
          <c:showCatName val="0"/>
          <c:showSerName val="0"/>
          <c:showPercent val="0"/>
          <c:showBubbleSize val="0"/>
        </c:dLbls>
        <c:gapWidth val="150"/>
        <c:axId val="264597840"/>
        <c:axId val="26459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F0-4534-B6BB-84AD6A5F1E9D}"/>
            </c:ext>
          </c:extLst>
        </c:ser>
        <c:dLbls>
          <c:showLegendKey val="0"/>
          <c:showVal val="0"/>
          <c:showCatName val="0"/>
          <c:showSerName val="0"/>
          <c:showPercent val="0"/>
          <c:showBubbleSize val="0"/>
        </c:dLbls>
        <c:marker val="1"/>
        <c:smooth val="0"/>
        <c:axId val="264597840"/>
        <c:axId val="264598232"/>
      </c:lineChart>
      <c:dateAx>
        <c:axId val="264597840"/>
        <c:scaling>
          <c:orientation val="minMax"/>
        </c:scaling>
        <c:delete val="1"/>
        <c:axPos val="b"/>
        <c:numFmt formatCode="ge" sourceLinked="1"/>
        <c:majorTickMark val="none"/>
        <c:minorTickMark val="none"/>
        <c:tickLblPos val="none"/>
        <c:crossAx val="264598232"/>
        <c:crosses val="autoZero"/>
        <c:auto val="1"/>
        <c:lblOffset val="100"/>
        <c:baseTimeUnit val="years"/>
      </c:dateAx>
      <c:valAx>
        <c:axId val="26459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9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4B-498E-A4DC-2F0C794F8319}"/>
            </c:ext>
          </c:extLst>
        </c:ser>
        <c:dLbls>
          <c:showLegendKey val="0"/>
          <c:showVal val="0"/>
          <c:showCatName val="0"/>
          <c:showSerName val="0"/>
          <c:showPercent val="0"/>
          <c:showBubbleSize val="0"/>
        </c:dLbls>
        <c:gapWidth val="150"/>
        <c:axId val="266089440"/>
        <c:axId val="26608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4B-498E-A4DC-2F0C794F8319}"/>
            </c:ext>
          </c:extLst>
        </c:ser>
        <c:dLbls>
          <c:showLegendKey val="0"/>
          <c:showVal val="0"/>
          <c:showCatName val="0"/>
          <c:showSerName val="0"/>
          <c:showPercent val="0"/>
          <c:showBubbleSize val="0"/>
        </c:dLbls>
        <c:marker val="1"/>
        <c:smooth val="0"/>
        <c:axId val="266089440"/>
        <c:axId val="266089832"/>
      </c:lineChart>
      <c:dateAx>
        <c:axId val="266089440"/>
        <c:scaling>
          <c:orientation val="minMax"/>
        </c:scaling>
        <c:delete val="1"/>
        <c:axPos val="b"/>
        <c:numFmt formatCode="ge" sourceLinked="1"/>
        <c:majorTickMark val="none"/>
        <c:minorTickMark val="none"/>
        <c:tickLblPos val="none"/>
        <c:crossAx val="266089832"/>
        <c:crosses val="autoZero"/>
        <c:auto val="1"/>
        <c:lblOffset val="100"/>
        <c:baseTimeUnit val="years"/>
      </c:dateAx>
      <c:valAx>
        <c:axId val="26608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33-4416-A267-0E02F564C70B}"/>
            </c:ext>
          </c:extLst>
        </c:ser>
        <c:dLbls>
          <c:showLegendKey val="0"/>
          <c:showVal val="0"/>
          <c:showCatName val="0"/>
          <c:showSerName val="0"/>
          <c:showPercent val="0"/>
          <c:showBubbleSize val="0"/>
        </c:dLbls>
        <c:gapWidth val="150"/>
        <c:axId val="266091008"/>
        <c:axId val="21811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33-4416-A267-0E02F564C70B}"/>
            </c:ext>
          </c:extLst>
        </c:ser>
        <c:dLbls>
          <c:showLegendKey val="0"/>
          <c:showVal val="0"/>
          <c:showCatName val="0"/>
          <c:showSerName val="0"/>
          <c:showPercent val="0"/>
          <c:showBubbleSize val="0"/>
        </c:dLbls>
        <c:marker val="1"/>
        <c:smooth val="0"/>
        <c:axId val="266091008"/>
        <c:axId val="218116048"/>
      </c:lineChart>
      <c:dateAx>
        <c:axId val="266091008"/>
        <c:scaling>
          <c:orientation val="minMax"/>
        </c:scaling>
        <c:delete val="1"/>
        <c:axPos val="b"/>
        <c:numFmt formatCode="ge" sourceLinked="1"/>
        <c:majorTickMark val="none"/>
        <c:minorTickMark val="none"/>
        <c:tickLblPos val="none"/>
        <c:crossAx val="218116048"/>
        <c:crosses val="autoZero"/>
        <c:auto val="1"/>
        <c:lblOffset val="100"/>
        <c:baseTimeUnit val="years"/>
      </c:dateAx>
      <c:valAx>
        <c:axId val="21811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281.64</c:v>
                </c:pt>
                <c:pt idx="1">
                  <c:v>424.49</c:v>
                </c:pt>
                <c:pt idx="2">
                  <c:v>563.4</c:v>
                </c:pt>
                <c:pt idx="3">
                  <c:v>851.2</c:v>
                </c:pt>
                <c:pt idx="4">
                  <c:v>911.47</c:v>
                </c:pt>
              </c:numCache>
            </c:numRef>
          </c:val>
          <c:extLst xmlns:c16r2="http://schemas.microsoft.com/office/drawing/2015/06/chart">
            <c:ext xmlns:c16="http://schemas.microsoft.com/office/drawing/2014/chart" uri="{C3380CC4-5D6E-409C-BE32-E72D297353CC}">
              <c16:uniqueId val="{00000000-4DDB-42E8-90AA-4B5F8A3BB2F8}"/>
            </c:ext>
          </c:extLst>
        </c:ser>
        <c:dLbls>
          <c:showLegendKey val="0"/>
          <c:showVal val="0"/>
          <c:showCatName val="0"/>
          <c:showSerName val="0"/>
          <c:showPercent val="0"/>
          <c:showBubbleSize val="0"/>
        </c:dLbls>
        <c:gapWidth val="150"/>
        <c:axId val="218117224"/>
        <c:axId val="21811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4DDB-42E8-90AA-4B5F8A3BB2F8}"/>
            </c:ext>
          </c:extLst>
        </c:ser>
        <c:dLbls>
          <c:showLegendKey val="0"/>
          <c:showVal val="0"/>
          <c:showCatName val="0"/>
          <c:showSerName val="0"/>
          <c:showPercent val="0"/>
          <c:showBubbleSize val="0"/>
        </c:dLbls>
        <c:marker val="1"/>
        <c:smooth val="0"/>
        <c:axId val="218117224"/>
        <c:axId val="218117616"/>
      </c:lineChart>
      <c:dateAx>
        <c:axId val="218117224"/>
        <c:scaling>
          <c:orientation val="minMax"/>
        </c:scaling>
        <c:delete val="1"/>
        <c:axPos val="b"/>
        <c:numFmt formatCode="ge" sourceLinked="1"/>
        <c:majorTickMark val="none"/>
        <c:minorTickMark val="none"/>
        <c:tickLblPos val="none"/>
        <c:crossAx val="218117616"/>
        <c:crosses val="autoZero"/>
        <c:auto val="1"/>
        <c:lblOffset val="100"/>
        <c:baseTimeUnit val="years"/>
      </c:dateAx>
      <c:valAx>
        <c:axId val="21811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1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107.84</c:v>
                </c:pt>
                <c:pt idx="1">
                  <c:v>109.4</c:v>
                </c:pt>
                <c:pt idx="2">
                  <c:v>100.68</c:v>
                </c:pt>
                <c:pt idx="3">
                  <c:v>78.209999999999994</c:v>
                </c:pt>
                <c:pt idx="4">
                  <c:v>84.03</c:v>
                </c:pt>
              </c:numCache>
            </c:numRef>
          </c:val>
          <c:extLst xmlns:c16r2="http://schemas.microsoft.com/office/drawing/2015/06/chart">
            <c:ext xmlns:c16="http://schemas.microsoft.com/office/drawing/2014/chart" uri="{C3380CC4-5D6E-409C-BE32-E72D297353CC}">
              <c16:uniqueId val="{00000000-9919-40BA-9B00-6526B81A18C2}"/>
            </c:ext>
          </c:extLst>
        </c:ser>
        <c:dLbls>
          <c:showLegendKey val="0"/>
          <c:showVal val="0"/>
          <c:showCatName val="0"/>
          <c:showSerName val="0"/>
          <c:showPercent val="0"/>
          <c:showBubbleSize val="0"/>
        </c:dLbls>
        <c:gapWidth val="150"/>
        <c:axId val="258671656"/>
        <c:axId val="25867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9919-40BA-9B00-6526B81A18C2}"/>
            </c:ext>
          </c:extLst>
        </c:ser>
        <c:dLbls>
          <c:showLegendKey val="0"/>
          <c:showVal val="0"/>
          <c:showCatName val="0"/>
          <c:showSerName val="0"/>
          <c:showPercent val="0"/>
          <c:showBubbleSize val="0"/>
        </c:dLbls>
        <c:marker val="1"/>
        <c:smooth val="0"/>
        <c:axId val="258671656"/>
        <c:axId val="258672048"/>
      </c:lineChart>
      <c:dateAx>
        <c:axId val="258671656"/>
        <c:scaling>
          <c:orientation val="minMax"/>
        </c:scaling>
        <c:delete val="1"/>
        <c:axPos val="b"/>
        <c:numFmt formatCode="ge" sourceLinked="1"/>
        <c:majorTickMark val="none"/>
        <c:minorTickMark val="none"/>
        <c:tickLblPos val="none"/>
        <c:crossAx val="258672048"/>
        <c:crosses val="autoZero"/>
        <c:auto val="1"/>
        <c:lblOffset val="100"/>
        <c:baseTimeUnit val="years"/>
      </c:dateAx>
      <c:valAx>
        <c:axId val="25867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7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159.76</c:v>
                </c:pt>
                <c:pt idx="1">
                  <c:v>157.38</c:v>
                </c:pt>
                <c:pt idx="2">
                  <c:v>172.19</c:v>
                </c:pt>
                <c:pt idx="3">
                  <c:v>221.44</c:v>
                </c:pt>
                <c:pt idx="4">
                  <c:v>206.86</c:v>
                </c:pt>
              </c:numCache>
            </c:numRef>
          </c:val>
          <c:extLst xmlns:c16r2="http://schemas.microsoft.com/office/drawing/2015/06/chart">
            <c:ext xmlns:c16="http://schemas.microsoft.com/office/drawing/2014/chart" uri="{C3380CC4-5D6E-409C-BE32-E72D297353CC}">
              <c16:uniqueId val="{00000000-0F86-40EC-9EF5-4237A2E7B5DD}"/>
            </c:ext>
          </c:extLst>
        </c:ser>
        <c:dLbls>
          <c:showLegendKey val="0"/>
          <c:showVal val="0"/>
          <c:showCatName val="0"/>
          <c:showSerName val="0"/>
          <c:showPercent val="0"/>
          <c:showBubbleSize val="0"/>
        </c:dLbls>
        <c:gapWidth val="150"/>
        <c:axId val="217388152"/>
        <c:axId val="2173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0F86-40EC-9EF5-4237A2E7B5DD}"/>
            </c:ext>
          </c:extLst>
        </c:ser>
        <c:dLbls>
          <c:showLegendKey val="0"/>
          <c:showVal val="0"/>
          <c:showCatName val="0"/>
          <c:showSerName val="0"/>
          <c:showPercent val="0"/>
          <c:showBubbleSize val="0"/>
        </c:dLbls>
        <c:marker val="1"/>
        <c:smooth val="0"/>
        <c:axId val="217388152"/>
        <c:axId val="217388544"/>
      </c:lineChart>
      <c:dateAx>
        <c:axId val="217388152"/>
        <c:scaling>
          <c:orientation val="minMax"/>
        </c:scaling>
        <c:delete val="1"/>
        <c:axPos val="b"/>
        <c:numFmt formatCode="ge" sourceLinked="1"/>
        <c:majorTickMark val="none"/>
        <c:minorTickMark val="none"/>
        <c:tickLblPos val="none"/>
        <c:crossAx val="217388544"/>
        <c:crosses val="autoZero"/>
        <c:auto val="1"/>
        <c:lblOffset val="100"/>
        <c:baseTimeUnit val="years"/>
      </c:dateAx>
      <c:valAx>
        <c:axId val="2173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8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津奈木町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4614</v>
      </c>
      <c r="AM8" s="50"/>
      <c r="AN8" s="50"/>
      <c r="AO8" s="50"/>
      <c r="AP8" s="50"/>
      <c r="AQ8" s="50"/>
      <c r="AR8" s="50"/>
      <c r="AS8" s="50"/>
      <c r="AT8" s="46">
        <f>データ!$S$6</f>
        <v>34.08</v>
      </c>
      <c r="AU8" s="46"/>
      <c r="AV8" s="46"/>
      <c r="AW8" s="46"/>
      <c r="AX8" s="46"/>
      <c r="AY8" s="46"/>
      <c r="AZ8" s="46"/>
      <c r="BA8" s="46"/>
      <c r="BB8" s="46">
        <f>データ!$T$6</f>
        <v>135.38999999999999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72.67</v>
      </c>
      <c r="Q10" s="46"/>
      <c r="R10" s="46"/>
      <c r="S10" s="46"/>
      <c r="T10" s="46"/>
      <c r="U10" s="46"/>
      <c r="V10" s="46"/>
      <c r="W10" s="50">
        <f>データ!$Q$6</f>
        <v>3020</v>
      </c>
      <c r="X10" s="50"/>
      <c r="Y10" s="50"/>
      <c r="Z10" s="50"/>
      <c r="AA10" s="50"/>
      <c r="AB10" s="50"/>
      <c r="AC10" s="50"/>
      <c r="AD10" s="2"/>
      <c r="AE10" s="2"/>
      <c r="AF10" s="2"/>
      <c r="AG10" s="2"/>
      <c r="AH10" s="2"/>
      <c r="AI10" s="2"/>
      <c r="AJ10" s="2"/>
      <c r="AK10" s="2"/>
      <c r="AL10" s="50">
        <f>データ!$U$6</f>
        <v>3246</v>
      </c>
      <c r="AM10" s="50"/>
      <c r="AN10" s="50"/>
      <c r="AO10" s="50"/>
      <c r="AP10" s="50"/>
      <c r="AQ10" s="50"/>
      <c r="AR10" s="50"/>
      <c r="AS10" s="50"/>
      <c r="AT10" s="46">
        <f>データ!$V$6</f>
        <v>6.01</v>
      </c>
      <c r="AU10" s="46"/>
      <c r="AV10" s="46"/>
      <c r="AW10" s="46"/>
      <c r="AX10" s="46"/>
      <c r="AY10" s="46"/>
      <c r="AZ10" s="46"/>
      <c r="BA10" s="46"/>
      <c r="BB10" s="46">
        <f>データ!$W$6</f>
        <v>540.1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MrQ1PIOfzLNJt+QVEqJfB/4ke5XLGjyDWPC+pSbdxMvfSHxSYMd/LmyPUdEsHH48eVU556k3iaI+fVU8VMdjWQ==" saltValue="i4iyYgJfBI0lobLZcJrPV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434841</v>
      </c>
      <c r="D6" s="34">
        <f t="shared" si="3"/>
        <v>47</v>
      </c>
      <c r="E6" s="34">
        <f t="shared" si="3"/>
        <v>1</v>
      </c>
      <c r="F6" s="34">
        <f t="shared" si="3"/>
        <v>0</v>
      </c>
      <c r="G6" s="34">
        <f t="shared" si="3"/>
        <v>0</v>
      </c>
      <c r="H6" s="34" t="str">
        <f t="shared" si="3"/>
        <v>熊本県　津奈木町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72.67</v>
      </c>
      <c r="Q6" s="35">
        <f t="shared" si="3"/>
        <v>3020</v>
      </c>
      <c r="R6" s="35">
        <f t="shared" si="3"/>
        <v>4614</v>
      </c>
      <c r="S6" s="35">
        <f t="shared" si="3"/>
        <v>34.08</v>
      </c>
      <c r="T6" s="35">
        <f t="shared" si="3"/>
        <v>135.38999999999999</v>
      </c>
      <c r="U6" s="35">
        <f t="shared" si="3"/>
        <v>3246</v>
      </c>
      <c r="V6" s="35">
        <f t="shared" si="3"/>
        <v>6.01</v>
      </c>
      <c r="W6" s="35">
        <f t="shared" si="3"/>
        <v>540.1</v>
      </c>
      <c r="X6" s="36">
        <f>IF(X7="",NA(),X7)</f>
        <v>116.37</v>
      </c>
      <c r="Y6" s="36">
        <f t="shared" ref="Y6:AG6" si="4">IF(Y7="",NA(),Y7)</f>
        <v>119.97</v>
      </c>
      <c r="Z6" s="36">
        <f t="shared" si="4"/>
        <v>112.35</v>
      </c>
      <c r="AA6" s="36">
        <f t="shared" si="4"/>
        <v>89.6</v>
      </c>
      <c r="AB6" s="36">
        <f t="shared" si="4"/>
        <v>104.94</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281.64</v>
      </c>
      <c r="BF6" s="36">
        <f t="shared" ref="BF6:BN6" si="7">IF(BF7="",NA(),BF7)</f>
        <v>424.49</v>
      </c>
      <c r="BG6" s="36">
        <f t="shared" si="7"/>
        <v>563.4</v>
      </c>
      <c r="BH6" s="36">
        <f t="shared" si="7"/>
        <v>851.2</v>
      </c>
      <c r="BI6" s="36">
        <f t="shared" si="7"/>
        <v>911.47</v>
      </c>
      <c r="BJ6" s="36">
        <f t="shared" si="7"/>
        <v>1125.69</v>
      </c>
      <c r="BK6" s="36">
        <f t="shared" si="7"/>
        <v>1134.67</v>
      </c>
      <c r="BL6" s="36">
        <f t="shared" si="7"/>
        <v>1144.79</v>
      </c>
      <c r="BM6" s="36">
        <f t="shared" si="7"/>
        <v>1061.58</v>
      </c>
      <c r="BN6" s="36">
        <f t="shared" si="7"/>
        <v>1007.7</v>
      </c>
      <c r="BO6" s="35" t="str">
        <f>IF(BO7="","",IF(BO7="-","【-】","【"&amp;SUBSTITUTE(TEXT(BO7,"#,##0.00"),"-","△")&amp;"】"))</f>
        <v>【1,074.14】</v>
      </c>
      <c r="BP6" s="36">
        <f>IF(BP7="",NA(),BP7)</f>
        <v>107.84</v>
      </c>
      <c r="BQ6" s="36">
        <f t="shared" ref="BQ6:BY6" si="8">IF(BQ7="",NA(),BQ7)</f>
        <v>109.4</v>
      </c>
      <c r="BR6" s="36">
        <f t="shared" si="8"/>
        <v>100.68</v>
      </c>
      <c r="BS6" s="36">
        <f t="shared" si="8"/>
        <v>78.209999999999994</v>
      </c>
      <c r="BT6" s="36">
        <f t="shared" si="8"/>
        <v>84.03</v>
      </c>
      <c r="BU6" s="36">
        <f t="shared" si="8"/>
        <v>46.48</v>
      </c>
      <c r="BV6" s="36">
        <f t="shared" si="8"/>
        <v>40.6</v>
      </c>
      <c r="BW6" s="36">
        <f t="shared" si="8"/>
        <v>56.04</v>
      </c>
      <c r="BX6" s="36">
        <f t="shared" si="8"/>
        <v>58.52</v>
      </c>
      <c r="BY6" s="36">
        <f t="shared" si="8"/>
        <v>59.22</v>
      </c>
      <c r="BZ6" s="35" t="str">
        <f>IF(BZ7="","",IF(BZ7="-","【-】","【"&amp;SUBSTITUTE(TEXT(BZ7,"#,##0.00"),"-","△")&amp;"】"))</f>
        <v>【54.36】</v>
      </c>
      <c r="CA6" s="36">
        <f>IF(CA7="",NA(),CA7)</f>
        <v>159.76</v>
      </c>
      <c r="CB6" s="36">
        <f t="shared" ref="CB6:CJ6" si="9">IF(CB7="",NA(),CB7)</f>
        <v>157.38</v>
      </c>
      <c r="CC6" s="36">
        <f t="shared" si="9"/>
        <v>172.19</v>
      </c>
      <c r="CD6" s="36">
        <f t="shared" si="9"/>
        <v>221.44</v>
      </c>
      <c r="CE6" s="36">
        <f t="shared" si="9"/>
        <v>206.86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64.19</v>
      </c>
      <c r="CM6" s="36">
        <f t="shared" ref="CM6:CU6" si="10">IF(CM7="",NA(),CM7)</f>
        <v>66.760000000000005</v>
      </c>
      <c r="CN6" s="36">
        <f t="shared" si="10"/>
        <v>65.56</v>
      </c>
      <c r="CO6" s="36">
        <f t="shared" si="10"/>
        <v>84.77</v>
      </c>
      <c r="CP6" s="36">
        <f t="shared" si="10"/>
        <v>89.63</v>
      </c>
      <c r="CQ6" s="36">
        <f t="shared" si="10"/>
        <v>57.43</v>
      </c>
      <c r="CR6" s="36">
        <f t="shared" si="10"/>
        <v>57.29</v>
      </c>
      <c r="CS6" s="36">
        <f t="shared" si="10"/>
        <v>55.9</v>
      </c>
      <c r="CT6" s="36">
        <f t="shared" si="10"/>
        <v>57.3</v>
      </c>
      <c r="CU6" s="36">
        <f t="shared" si="10"/>
        <v>56.76</v>
      </c>
      <c r="CV6" s="35" t="str">
        <f>IF(CV7="","",IF(CV7="-","【-】","【"&amp;SUBSTITUTE(TEXT(CV7,"#,##0.00"),"-","△")&amp;"】"))</f>
        <v>【55.95】</v>
      </c>
      <c r="CW6" s="36">
        <f>IF(CW7="",NA(),CW7)</f>
        <v>87.8</v>
      </c>
      <c r="CX6" s="36">
        <f t="shared" ref="CX6:DF6" si="11">IF(CX7="",NA(),CX7)</f>
        <v>83.06</v>
      </c>
      <c r="CY6" s="36">
        <f t="shared" si="11"/>
        <v>83.8</v>
      </c>
      <c r="CZ6" s="36">
        <f t="shared" si="11"/>
        <v>63</v>
      </c>
      <c r="DA6" s="36">
        <f t="shared" si="11"/>
        <v>59.44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3.11</v>
      </c>
      <c r="EE6" s="36">
        <f t="shared" ref="EE6:EM6" si="14">IF(EE7="",NA(),EE7)</f>
        <v>0.32</v>
      </c>
      <c r="EF6" s="36">
        <f t="shared" si="14"/>
        <v>5.59</v>
      </c>
      <c r="EG6" s="36">
        <f t="shared" si="14"/>
        <v>3.73</v>
      </c>
      <c r="EH6" s="36">
        <f t="shared" si="14"/>
        <v>2.91</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434841</v>
      </c>
      <c r="D7" s="38">
        <v>47</v>
      </c>
      <c r="E7" s="38">
        <v>1</v>
      </c>
      <c r="F7" s="38">
        <v>0</v>
      </c>
      <c r="G7" s="38">
        <v>0</v>
      </c>
      <c r="H7" s="38" t="s">
        <v>96</v>
      </c>
      <c r="I7" s="38" t="s">
        <v>97</v>
      </c>
      <c r="J7" s="38" t="s">
        <v>98</v>
      </c>
      <c r="K7" s="38" t="s">
        <v>99</v>
      </c>
      <c r="L7" s="38" t="s">
        <v>100</v>
      </c>
      <c r="M7" s="38" t="s">
        <v>101</v>
      </c>
      <c r="N7" s="39" t="s">
        <v>102</v>
      </c>
      <c r="O7" s="39" t="s">
        <v>103</v>
      </c>
      <c r="P7" s="39">
        <v>72.67</v>
      </c>
      <c r="Q7" s="39">
        <v>3020</v>
      </c>
      <c r="R7" s="39">
        <v>4614</v>
      </c>
      <c r="S7" s="39">
        <v>34.08</v>
      </c>
      <c r="T7" s="39">
        <v>135.38999999999999</v>
      </c>
      <c r="U7" s="39">
        <v>3246</v>
      </c>
      <c r="V7" s="39">
        <v>6.01</v>
      </c>
      <c r="W7" s="39">
        <v>540.1</v>
      </c>
      <c r="X7" s="39">
        <v>116.37</v>
      </c>
      <c r="Y7" s="39">
        <v>119.97</v>
      </c>
      <c r="Z7" s="39">
        <v>112.35</v>
      </c>
      <c r="AA7" s="39">
        <v>89.6</v>
      </c>
      <c r="AB7" s="39">
        <v>104.94</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281.64</v>
      </c>
      <c r="BF7" s="39">
        <v>424.49</v>
      </c>
      <c r="BG7" s="39">
        <v>563.4</v>
      </c>
      <c r="BH7" s="39">
        <v>851.2</v>
      </c>
      <c r="BI7" s="39">
        <v>911.47</v>
      </c>
      <c r="BJ7" s="39">
        <v>1125.69</v>
      </c>
      <c r="BK7" s="39">
        <v>1134.67</v>
      </c>
      <c r="BL7" s="39">
        <v>1144.79</v>
      </c>
      <c r="BM7" s="39">
        <v>1061.58</v>
      </c>
      <c r="BN7" s="39">
        <v>1007.7</v>
      </c>
      <c r="BO7" s="39">
        <v>1074.1400000000001</v>
      </c>
      <c r="BP7" s="39">
        <v>107.84</v>
      </c>
      <c r="BQ7" s="39">
        <v>109.4</v>
      </c>
      <c r="BR7" s="39">
        <v>100.68</v>
      </c>
      <c r="BS7" s="39">
        <v>78.209999999999994</v>
      </c>
      <c r="BT7" s="39">
        <v>84.03</v>
      </c>
      <c r="BU7" s="39">
        <v>46.48</v>
      </c>
      <c r="BV7" s="39">
        <v>40.6</v>
      </c>
      <c r="BW7" s="39">
        <v>56.04</v>
      </c>
      <c r="BX7" s="39">
        <v>58.52</v>
      </c>
      <c r="BY7" s="39">
        <v>59.22</v>
      </c>
      <c r="BZ7" s="39">
        <v>54.36</v>
      </c>
      <c r="CA7" s="39">
        <v>159.76</v>
      </c>
      <c r="CB7" s="39">
        <v>157.38</v>
      </c>
      <c r="CC7" s="39">
        <v>172.19</v>
      </c>
      <c r="CD7" s="39">
        <v>221.44</v>
      </c>
      <c r="CE7" s="39">
        <v>206.86</v>
      </c>
      <c r="CF7" s="39">
        <v>376.61</v>
      </c>
      <c r="CG7" s="39">
        <v>440.03</v>
      </c>
      <c r="CH7" s="39">
        <v>304.35000000000002</v>
      </c>
      <c r="CI7" s="39">
        <v>296.3</v>
      </c>
      <c r="CJ7" s="39">
        <v>292.89999999999998</v>
      </c>
      <c r="CK7" s="39">
        <v>296.39999999999998</v>
      </c>
      <c r="CL7" s="39">
        <v>64.19</v>
      </c>
      <c r="CM7" s="39">
        <v>66.760000000000005</v>
      </c>
      <c r="CN7" s="39">
        <v>65.56</v>
      </c>
      <c r="CO7" s="39">
        <v>84.77</v>
      </c>
      <c r="CP7" s="39">
        <v>89.63</v>
      </c>
      <c r="CQ7" s="39">
        <v>57.43</v>
      </c>
      <c r="CR7" s="39">
        <v>57.29</v>
      </c>
      <c r="CS7" s="39">
        <v>55.9</v>
      </c>
      <c r="CT7" s="39">
        <v>57.3</v>
      </c>
      <c r="CU7" s="39">
        <v>56.76</v>
      </c>
      <c r="CV7" s="39">
        <v>55.95</v>
      </c>
      <c r="CW7" s="39">
        <v>87.8</v>
      </c>
      <c r="CX7" s="39">
        <v>83.06</v>
      </c>
      <c r="CY7" s="39">
        <v>83.8</v>
      </c>
      <c r="CZ7" s="39">
        <v>63</v>
      </c>
      <c r="DA7" s="39">
        <v>59.44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3.11</v>
      </c>
      <c r="EE7" s="39">
        <v>0.32</v>
      </c>
      <c r="EF7" s="39">
        <v>5.59</v>
      </c>
      <c r="EG7" s="39">
        <v>3.73</v>
      </c>
      <c r="EH7" s="39">
        <v>2.91</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T02634</cp:lastModifiedBy>
  <cp:lastPrinted>2020-01-28T05:48:55Z</cp:lastPrinted>
  <dcterms:created xsi:type="dcterms:W3CDTF">2019-12-05T04:40:04Z</dcterms:created>
  <dcterms:modified xsi:type="dcterms:W3CDTF">2020-01-28T05:56:23Z</dcterms:modified>
  <cp:category/>
</cp:coreProperties>
</file>