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v0101\Profile\desktop\lg90099\Desktop\経営指標\27_南阿蘇村\簡水\"/>
    </mc:Choice>
  </mc:AlternateContent>
  <workbookProtection workbookAlgorithmName="SHA-512" workbookHashValue="lMI+Qi+QU74gkfg75ABFG86bNpFFgKChZ8FLU+iCWgsd0HVM/URdfmo0lsyDd28QeUqc2ZGLTFK7ifq0OovGFw==" workbookSaltValue="mNEYaBj6U0rEfJmD8eKq9Q=="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<sst xmlns="http://schemas.openxmlformats.org/spreadsheetml/2006/main" count="225" uniqueCount="112">
  <si>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</si>
  <si>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</si>
  <si>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</si>
  <si>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</si>
  <si>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</si>
  <si>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</si>
  <si>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</si>
  <si>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</si>
  <si>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</si>
  <si>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</si>
  <si>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</si>
  <si>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</si>
  <si>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</si>
  <si>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</si>
  <si>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</si>
  <si>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</si>
  <si>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</si>
  <si>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</si>
  <si>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</si>
  <si>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</si>
  <si>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</si>
  <si>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</si>
  <si>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</si>
  <si>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</si>
  <si>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</si>
  <si>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</si>
  <si>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</si>
  <si>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</si>
  <si>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</si>
  <si>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</si>
  <si>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</si>
  <si>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</si>
  <si>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</si>
  <si>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</si>
  <si>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</si>
  <si>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</si>
  <si>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</si>
  <si>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</si>
  <si>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</si>
  <si>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</si>
  <si>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</si>
  <si>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</si>
  <si>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</si>
  <si>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</si>
  <si>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</si>
  <si>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</si>
  <si>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</si>
  <si>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</si>
  <si>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</si>
  <si>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</si>
  <si>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</si>
  <si>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</si>
  <si>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</si>
  <si>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</si>
  <si>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</si>
  <si>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</si>
  <si>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</si>
  <si>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</si>
  <si>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</si>
  <si>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</si>
  <si>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</si>
  <si>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</si>
  <si>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</si>
  <si>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</si>
  <si>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</si>
  <si>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</si>
  <si>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</si>
  <si>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</si>
  <si>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</si>
  <si>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</si>
  <si>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</si>
  <si>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</si>
  <si>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</si>
  <si>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</si>
  <si>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</si>
  <si>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</si>
  <si>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</si>
  <si>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</si>
  <si>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</si>
  <si>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</si>
  <si>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</si>
  <si>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</si>
  <si>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</si>
  <si>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</si>
  <si>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</si>
  <si>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</si>
  <si>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</si>
  <si>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</si>
  <si>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</si>
  <si>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</si>
  <si>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</si>
  <si>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</si>
  <si>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</si>
  <si>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</si>
  <si>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</si>
  <si>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</si>
  <si>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南阿蘇村</t>
  </si>
  <si>
    <t>法非適用</t>
  </si>
  <si>
    <t>水道事業</t>
  </si>
  <si>
    <t>簡易水道事業</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</si>
  <si>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</si>
  <si>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</si>
  <si>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</si>
  <si>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</si>
  <si>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</si>
  <si>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</si>
  <si>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</si>
  <si>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</si>
  <si>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</si>
  <si>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熊本地震からの復旧に併せて更新しているが、多くの施設が耐用年数を超過しており、施設への影響を考慮し計画的な更新を進める。</t>
    <rPh sb="1" eb="3">
      <t>クマモト</t>
    </rPh>
    <rPh sb="3" eb="5">
      <t>ジシン</t>
    </rPh>
    <rPh sb="8" eb="10">
      <t>フッキュウ</t>
    </rPh>
    <rPh sb="11" eb="12">
      <t>アワ</t>
    </rPh>
    <rPh sb="14" eb="16">
      <t>コウシン</t>
    </rPh>
    <rPh sb="22" eb="23">
      <t>オオ</t>
    </rPh>
    <rPh sb="25" eb="27">
      <t>シセツ</t>
    </rPh>
    <rPh sb="28" eb="30">
      <t>タイヨウ</t>
    </rPh>
    <rPh sb="30" eb="32">
      <t>ネンスウ</t>
    </rPh>
    <rPh sb="33" eb="35">
      <t>チョウカ</t>
    </rPh>
    <rPh sb="40" eb="42">
      <t>シセツ</t>
    </rPh>
    <rPh sb="44" eb="46">
      <t>エイキョウ</t>
    </rPh>
    <rPh sb="47" eb="49">
      <t>コウリョ</t>
    </rPh>
    <rPh sb="50" eb="53">
      <t>ケイカクテキ</t>
    </rPh>
    <rPh sb="54" eb="56">
      <t>コウシン</t>
    </rPh>
    <rPh sb="57" eb="58">
      <t>スス</t>
    </rPh>
    <phoneticPr fontId="4"/>
  </si>
  <si>
    <t>　平成３０年度中に熊本地震で被災した施設の復旧を計画していたが、令和２年度での復旧完了を見込む。　
　人口減少等多くの課題を抱えているが現有施設の更新需要を見据え、令和３年度末までの経営戦略の策定を目指す。　</t>
    <rPh sb="1" eb="3">
      <t>ヘイセイ</t>
    </rPh>
    <rPh sb="5" eb="7">
      <t>ネンド</t>
    </rPh>
    <rPh sb="7" eb="8">
      <t>チュウ</t>
    </rPh>
    <rPh sb="9" eb="11">
      <t>クマモト</t>
    </rPh>
    <rPh sb="11" eb="13">
      <t>ジシン</t>
    </rPh>
    <rPh sb="14" eb="16">
      <t>ヒサイ</t>
    </rPh>
    <rPh sb="18" eb="20">
      <t>シセツ</t>
    </rPh>
    <rPh sb="21" eb="23">
      <t>フッキュウ</t>
    </rPh>
    <rPh sb="24" eb="26">
      <t>ケイカク</t>
    </rPh>
    <rPh sb="32" eb="34">
      <t>レイワ</t>
    </rPh>
    <rPh sb="35" eb="37">
      <t>ネンド</t>
    </rPh>
    <rPh sb="39" eb="41">
      <t>フッキュウ</t>
    </rPh>
    <rPh sb="41" eb="43">
      <t>カンリョウ</t>
    </rPh>
    <rPh sb="44" eb="46">
      <t>ミコ</t>
    </rPh>
    <rPh sb="51" eb="53">
      <t>ジンコウ</t>
    </rPh>
    <rPh sb="53" eb="55">
      <t>ゲンショウ</t>
    </rPh>
    <rPh sb="55" eb="56">
      <t>トウ</t>
    </rPh>
    <rPh sb="56" eb="57">
      <t>オオ</t>
    </rPh>
    <rPh sb="59" eb="61">
      <t>カダイ</t>
    </rPh>
    <rPh sb="62" eb="63">
      <t>カカ</t>
    </rPh>
    <rPh sb="68" eb="70">
      <t>ゲンユウ</t>
    </rPh>
    <rPh sb="70" eb="72">
      <t>シセツ</t>
    </rPh>
    <rPh sb="73" eb="75">
      <t>コウシン</t>
    </rPh>
    <rPh sb="75" eb="77">
      <t>ジュヨウ</t>
    </rPh>
    <rPh sb="78" eb="80">
      <t>ミス</t>
    </rPh>
    <rPh sb="82" eb="84">
      <t>レイワ</t>
    </rPh>
    <rPh sb="85" eb="88">
      <t>ネンドマツ</t>
    </rPh>
    <rPh sb="91" eb="93">
      <t>ケイエイ</t>
    </rPh>
    <rPh sb="93" eb="95">
      <t>センリャク</t>
    </rPh>
    <rPh sb="96" eb="98">
      <t>サクテイ</t>
    </rPh>
    <rPh sb="99" eb="101">
      <t>メザ</t>
    </rPh>
    <phoneticPr fontId="4"/>
  </si>
  <si>
    <t>　熊本地震からの復旧は進んでいるものの分析結果にも反映される給水人口の減少等多くの課題を抱えている状況である。
　今回の分析結果による変動の主な事由は以下のとおりである。　
　収益的収支比率については、地方債償還金額の増に起因するものである。
　企業債残高対給水収益比率については、災害復旧事業等に伴う企業債借り入れに起因するものである。
　　　</t>
    <rPh sb="1" eb="3">
      <t>クマモト</t>
    </rPh>
    <rPh sb="3" eb="5">
      <t>ジシン</t>
    </rPh>
    <rPh sb="8" eb="10">
      <t>フッキュウ</t>
    </rPh>
    <rPh sb="11" eb="12">
      <t>スス</t>
    </rPh>
    <rPh sb="19" eb="21">
      <t>ブンセキ</t>
    </rPh>
    <rPh sb="21" eb="23">
      <t>ケッカ</t>
    </rPh>
    <rPh sb="25" eb="27">
      <t>ハンエイ</t>
    </rPh>
    <rPh sb="30" eb="32">
      <t>キュウスイ</t>
    </rPh>
    <rPh sb="32" eb="34">
      <t>ジンコウ</t>
    </rPh>
    <rPh sb="35" eb="37">
      <t>ゲンショウ</t>
    </rPh>
    <rPh sb="37" eb="38">
      <t>トウ</t>
    </rPh>
    <rPh sb="38" eb="39">
      <t>オオ</t>
    </rPh>
    <rPh sb="41" eb="43">
      <t>カダイ</t>
    </rPh>
    <rPh sb="44" eb="45">
      <t>カカ</t>
    </rPh>
    <rPh sb="49" eb="51">
      <t>ジョウキョウ</t>
    </rPh>
    <rPh sb="57" eb="59">
      <t>コンカイ</t>
    </rPh>
    <rPh sb="60" eb="62">
      <t>ブンセキ</t>
    </rPh>
    <rPh sb="62" eb="64">
      <t>ケッカ</t>
    </rPh>
    <rPh sb="67" eb="69">
      <t>ヘンドウ</t>
    </rPh>
    <rPh sb="70" eb="71">
      <t>オモ</t>
    </rPh>
    <rPh sb="72" eb="74">
      <t>ジユウ</t>
    </rPh>
    <rPh sb="75" eb="77">
      <t>イカ</t>
    </rPh>
    <rPh sb="88" eb="90">
      <t>シュウエキ</t>
    </rPh>
    <rPh sb="90" eb="91">
      <t>テキ</t>
    </rPh>
    <rPh sb="91" eb="93">
      <t>シュウシ</t>
    </rPh>
    <rPh sb="93" eb="95">
      <t>ヒリツ</t>
    </rPh>
    <rPh sb="101" eb="104">
      <t>チホウサイ</t>
    </rPh>
    <rPh sb="104" eb="106">
      <t>ショウカン</t>
    </rPh>
    <rPh sb="106" eb="108">
      <t>キンガク</t>
    </rPh>
    <rPh sb="109" eb="110">
      <t>ゾウ</t>
    </rPh>
    <rPh sb="111" eb="113">
      <t>キイン</t>
    </rPh>
    <rPh sb="123" eb="125">
      <t>キギョウ</t>
    </rPh>
    <rPh sb="125" eb="126">
      <t>サイ</t>
    </rPh>
    <rPh sb="126" eb="128">
      <t>ザンダカ</t>
    </rPh>
    <rPh sb="128" eb="129">
      <t>タイ</t>
    </rPh>
    <rPh sb="129" eb="131">
      <t>キュウスイ</t>
    </rPh>
    <rPh sb="131" eb="133">
      <t>シュウエキ</t>
    </rPh>
    <rPh sb="133" eb="135">
      <t>ヒリツ</t>
    </rPh>
    <rPh sb="141" eb="143">
      <t>サイガイ</t>
    </rPh>
    <rPh sb="143" eb="145">
      <t>フッキュウ</t>
    </rPh>
    <rPh sb="145" eb="147">
      <t>ジギョウ</t>
    </rPh>
    <rPh sb="147" eb="148">
      <t>トウ</t>
    </rPh>
    <rPh sb="149" eb="150">
      <t>トモナ</t>
    </rPh>
    <rPh sb="151" eb="153">
      <t>キギョウ</t>
    </rPh>
    <rPh sb="153" eb="154">
      <t>サイ</t>
    </rPh>
    <rPh sb="154" eb="155">
      <t>カ</t>
    </rPh>
    <rPh sb="156" eb="157">
      <t>イ</t>
    </rPh>
    <rPh sb="159" eb="161">
      <t>キイン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</si>
</sst>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0.47</c:v>
                </c:pt>
                <c:pt idx="1">
                  <c:v>0.19</c:v>
                </c:pt>
                <c:pt idx="2">
                  <c:v>7.0000000000000007E-2</c:v>
                </c:pt>
                <c:pt idx="3">
                  <c:v>7.0000000000000007E-2</c:v>
                </c:pt>
                <c:pt idx="4">
                  <c:v>7.0000000000000007E-2</c:v>
                </c:pt>
              </c:numCache>
            </c:numRef>
          </c:val>
          <c:extLst>
            <c:ext xmlns:c16="http://schemas.microsoft.com/office/drawing/2014/chart" uri="{C3380CC4-5D6E-409C-BE32-E72D297353CC}">
              <c16:uniqueId val="{00000000-2105-43D5-9005-3C1E9B1C9749}"/>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0.98</c:v>
                </c:pt>
                <c:pt idx="1">
                  <c:v>0.76</c:v>
                </c:pt>
                <c:pt idx="2">
                  <c:v>0.8</c:v>
                </c:pt>
                <c:pt idx="3">
                  <c:v>0.56000000000000005</c:v>
                </c:pt>
                <c:pt idx="4">
                  <c:v>0.31</c:v>
                </c:pt>
              </c:numCache>
            </c:numRef>
          </c:val>
          <c:smooth val="0"/>
          <c:extLst>
            <c:ext xmlns:c16="http://schemas.microsoft.com/office/drawing/2014/chart" uri="{C3380CC4-5D6E-409C-BE32-E72D297353CC}">
              <c16:uniqueId val="{00000001-2105-43D5-9005-3C1E9B1C9749}"/>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54.84</c:v>
                </c:pt>
                <c:pt idx="1">
                  <c:v>56.45</c:v>
                </c:pt>
                <c:pt idx="2">
                  <c:v>41.51</c:v>
                </c:pt>
                <c:pt idx="3">
                  <c:v>49.05</c:v>
                </c:pt>
                <c:pt idx="4">
                  <c:v>45.25</c:v>
                </c:pt>
              </c:numCache>
            </c:numRef>
          </c:val>
          <c:extLst>
            <c:ext xmlns:c16="http://schemas.microsoft.com/office/drawing/2014/chart" uri="{C3380CC4-5D6E-409C-BE32-E72D297353CC}">
              <c16:uniqueId val="{00000000-F592-42A8-898B-82C48B1E7F4F}"/>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58.96</c:v>
                </c:pt>
                <c:pt idx="1">
                  <c:v>58.1</c:v>
                </c:pt>
                <c:pt idx="2">
                  <c:v>56.19</c:v>
                </c:pt>
                <c:pt idx="3">
                  <c:v>61.79</c:v>
                </c:pt>
                <c:pt idx="4">
                  <c:v>59.59</c:v>
                </c:pt>
              </c:numCache>
            </c:numRef>
          </c:val>
          <c:smooth val="0"/>
          <c:extLst>
            <c:ext xmlns:c16="http://schemas.microsoft.com/office/drawing/2014/chart" uri="{C3380CC4-5D6E-409C-BE32-E72D297353CC}">
              <c16:uniqueId val="{00000001-F592-42A8-898B-82C48B1E7F4F}"/>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99.7</c:v>
                </c:pt>
                <c:pt idx="1">
                  <c:v>99.7</c:v>
                </c:pt>
                <c:pt idx="2">
                  <c:v>90</c:v>
                </c:pt>
                <c:pt idx="3">
                  <c:v>76.16</c:v>
                </c:pt>
                <c:pt idx="4">
                  <c:v>82.56</c:v>
                </c:pt>
              </c:numCache>
            </c:numRef>
          </c:val>
          <c:extLst>
            <c:ext xmlns:c16="http://schemas.microsoft.com/office/drawing/2014/chart" uri="{C3380CC4-5D6E-409C-BE32-E72D297353CC}">
              <c16:uniqueId val="{00000000-A88B-4D09-A55A-808A2982A92B}"/>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76.58</c:v>
                </c:pt>
                <c:pt idx="1">
                  <c:v>76.69</c:v>
                </c:pt>
                <c:pt idx="2">
                  <c:v>77.180000000000007</c:v>
                </c:pt>
                <c:pt idx="3">
                  <c:v>74.98</c:v>
                </c:pt>
                <c:pt idx="4">
                  <c:v>74.19</c:v>
                </c:pt>
              </c:numCache>
            </c:numRef>
          </c:val>
          <c:smooth val="0"/>
          <c:extLst>
            <c:ext xmlns:c16="http://schemas.microsoft.com/office/drawing/2014/chart" uri="{C3380CC4-5D6E-409C-BE32-E72D297353CC}">
              <c16:uniqueId val="{00000001-A88B-4D09-A55A-808A2982A92B}"/>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101.09</c:v>
                </c:pt>
                <c:pt idx="1">
                  <c:v>109.46</c:v>
                </c:pt>
                <c:pt idx="2">
                  <c:v>71.459999999999994</c:v>
                </c:pt>
                <c:pt idx="3">
                  <c:v>87.69</c:v>
                </c:pt>
                <c:pt idx="4">
                  <c:v>75.22</c:v>
                </c:pt>
              </c:numCache>
            </c:numRef>
          </c:val>
          <c:extLst>
            <c:ext xmlns:c16="http://schemas.microsoft.com/office/drawing/2014/chart" uri="{C3380CC4-5D6E-409C-BE32-E72D297353CC}">
              <c16:uniqueId val="{00000000-14DA-43A7-9EEF-D8237F3A2FCD}"/>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75.09</c:v>
                </c:pt>
                <c:pt idx="1">
                  <c:v>75.34</c:v>
                </c:pt>
                <c:pt idx="2">
                  <c:v>76.650000000000006</c:v>
                </c:pt>
                <c:pt idx="3">
                  <c:v>74.03</c:v>
                </c:pt>
                <c:pt idx="4">
                  <c:v>73.2</c:v>
                </c:pt>
              </c:numCache>
            </c:numRef>
          </c:val>
          <c:smooth val="0"/>
          <c:extLst>
            <c:ext xmlns:c16="http://schemas.microsoft.com/office/drawing/2014/chart" uri="{C3380CC4-5D6E-409C-BE32-E72D297353CC}">
              <c16:uniqueId val="{00000001-14DA-43A7-9EEF-D8237F3A2FCD}"/>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DF5-4B43-BF67-A4386CCCC070}"/>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F5-4B43-BF67-A4386CCCC070}"/>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0AF-41F9-B057-ABEF5BE59A57}"/>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AF-41F9-B057-ABEF5BE59A57}"/>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1CA-4F42-BFC5-02CEA0626527}"/>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CA-4F42-BFC5-02CEA0626527}"/>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C05-4176-8025-EAD4C5C9B11A}"/>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05-4176-8025-EAD4C5C9B11A}"/>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441.82</c:v>
                </c:pt>
                <c:pt idx="1">
                  <c:v>429.86</c:v>
                </c:pt>
                <c:pt idx="2">
                  <c:v>719.17</c:v>
                </c:pt>
                <c:pt idx="3">
                  <c:v>640.85</c:v>
                </c:pt>
                <c:pt idx="4">
                  <c:v>722.97</c:v>
                </c:pt>
              </c:numCache>
            </c:numRef>
          </c:val>
          <c:extLst>
            <c:ext xmlns:c16="http://schemas.microsoft.com/office/drawing/2014/chart" uri="{C3380CC4-5D6E-409C-BE32-E72D297353CC}">
              <c16:uniqueId val="{00000000-3C37-4066-BFB5-301BEFE056AF}"/>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1228.58</c:v>
                </c:pt>
                <c:pt idx="1">
                  <c:v>1280.18</c:v>
                </c:pt>
                <c:pt idx="2">
                  <c:v>1346.23</c:v>
                </c:pt>
                <c:pt idx="3">
                  <c:v>1068.53</c:v>
                </c:pt>
                <c:pt idx="4">
                  <c:v>995.48</c:v>
                </c:pt>
              </c:numCache>
            </c:numRef>
          </c:val>
          <c:smooth val="0"/>
          <c:extLst>
            <c:ext xmlns:c16="http://schemas.microsoft.com/office/drawing/2014/chart" uri="{C3380CC4-5D6E-409C-BE32-E72D297353CC}">
              <c16:uniqueId val="{00000001-3C37-4066-BFB5-301BEFE056AF}"/>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98.18</c:v>
                </c:pt>
                <c:pt idx="1">
                  <c:v>106.42</c:v>
                </c:pt>
                <c:pt idx="2">
                  <c:v>68.819999999999993</c:v>
                </c:pt>
                <c:pt idx="3">
                  <c:v>78.11</c:v>
                </c:pt>
                <c:pt idx="4">
                  <c:v>73.13</c:v>
                </c:pt>
              </c:numCache>
            </c:numRef>
          </c:val>
          <c:extLst>
            <c:ext xmlns:c16="http://schemas.microsoft.com/office/drawing/2014/chart" uri="{C3380CC4-5D6E-409C-BE32-E72D297353CC}">
              <c16:uniqueId val="{00000000-6CD1-4B23-96DF-AD70A94BB2EB}"/>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53.81</c:v>
                </c:pt>
                <c:pt idx="1">
                  <c:v>53.62</c:v>
                </c:pt>
                <c:pt idx="2">
                  <c:v>53.41</c:v>
                </c:pt>
                <c:pt idx="3">
                  <c:v>59.33</c:v>
                </c:pt>
                <c:pt idx="4">
                  <c:v>55.46</c:v>
                </c:pt>
              </c:numCache>
            </c:numRef>
          </c:val>
          <c:smooth val="0"/>
          <c:extLst>
            <c:ext xmlns:c16="http://schemas.microsoft.com/office/drawing/2014/chart" uri="{C3380CC4-5D6E-409C-BE32-E72D297353CC}">
              <c16:uniqueId val="{00000001-6CD1-4B23-96DF-AD70A94BB2EB}"/>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102.31</c:v>
                </c:pt>
                <c:pt idx="1">
                  <c:v>91.84</c:v>
                </c:pt>
                <c:pt idx="2">
                  <c:v>148.97</c:v>
                </c:pt>
                <c:pt idx="3">
                  <c:v>154.22</c:v>
                </c:pt>
                <c:pt idx="4">
                  <c:v>176.29</c:v>
                </c:pt>
              </c:numCache>
            </c:numRef>
          </c:val>
          <c:extLst>
            <c:ext xmlns:c16="http://schemas.microsoft.com/office/drawing/2014/chart" uri="{C3380CC4-5D6E-409C-BE32-E72D297353CC}">
              <c16:uniqueId val="{00000000-158F-47E0-9F54-3AC75191380A}"/>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284.64999999999998</c:v>
                </c:pt>
                <c:pt idx="1">
                  <c:v>287.7</c:v>
                </c:pt>
                <c:pt idx="2">
                  <c:v>277.39999999999998</c:v>
                </c:pt>
                <c:pt idx="3">
                  <c:v>279.67</c:v>
                </c:pt>
                <c:pt idx="4">
                  <c:v>299.77999999999997</c:v>
                </c:pt>
              </c:numCache>
            </c:numRef>
          </c:val>
          <c:smooth val="0"/>
          <c:extLst>
            <c:ext xmlns:c16="http://schemas.microsoft.com/office/drawing/2014/chart" uri="{C3380CC4-5D6E-409C-BE32-E72D297353CC}">
              <c16:uniqueId val="{00000001-158F-47E0-9F54-3AC75191380A}"/>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S7" zoomScale="80" zoomScaleNormal="8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熊本県　南阿蘇村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D1</v>
      </c>
      <c r="X8" s="72"/>
      <c r="Y8" s="72"/>
      <c r="Z8" s="72"/>
      <c r="AA8" s="72"/>
      <c r="AB8" s="72"/>
      <c r="AC8" s="72"/>
      <c r="AD8" s="72" t="str">
        <f>データ!$M$6</f>
        <v>非設置</v>
      </c>
      <c r="AE8" s="72"/>
      <c r="AF8" s="72"/>
      <c r="AG8" s="72"/>
      <c r="AH8" s="72"/>
      <c r="AI8" s="72"/>
      <c r="AJ8" s="72"/>
      <c r="AK8" s="2"/>
      <c r="AL8" s="66">
        <f>データ!$R$6</f>
        <v>10619</v>
      </c>
      <c r="AM8" s="66"/>
      <c r="AN8" s="66"/>
      <c r="AO8" s="66"/>
      <c r="AP8" s="66"/>
      <c r="AQ8" s="66"/>
      <c r="AR8" s="66"/>
      <c r="AS8" s="66"/>
      <c r="AT8" s="65">
        <f>データ!$S$6</f>
        <v>137.32</v>
      </c>
      <c r="AU8" s="65"/>
      <c r="AV8" s="65"/>
      <c r="AW8" s="65"/>
      <c r="AX8" s="65"/>
      <c r="AY8" s="65"/>
      <c r="AZ8" s="65"/>
      <c r="BA8" s="65"/>
      <c r="BB8" s="65">
        <f>データ!$T$6</f>
        <v>77.33</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98.96</v>
      </c>
      <c r="Q10" s="65"/>
      <c r="R10" s="65"/>
      <c r="S10" s="65"/>
      <c r="T10" s="65"/>
      <c r="U10" s="65"/>
      <c r="V10" s="65"/>
      <c r="W10" s="66">
        <f>データ!$Q$6</f>
        <v>2160</v>
      </c>
      <c r="X10" s="66"/>
      <c r="Y10" s="66"/>
      <c r="Z10" s="66"/>
      <c r="AA10" s="66"/>
      <c r="AB10" s="66"/>
      <c r="AC10" s="66"/>
      <c r="AD10" s="2"/>
      <c r="AE10" s="2"/>
      <c r="AF10" s="2"/>
      <c r="AG10" s="2"/>
      <c r="AH10" s="2"/>
      <c r="AI10" s="2"/>
      <c r="AJ10" s="2"/>
      <c r="AK10" s="2"/>
      <c r="AL10" s="66">
        <f>データ!$U$6</f>
        <v>10404</v>
      </c>
      <c r="AM10" s="66"/>
      <c r="AN10" s="66"/>
      <c r="AO10" s="66"/>
      <c r="AP10" s="66"/>
      <c r="AQ10" s="66"/>
      <c r="AR10" s="66"/>
      <c r="AS10" s="66"/>
      <c r="AT10" s="65">
        <f>データ!$V$6</f>
        <v>12.65</v>
      </c>
      <c r="AU10" s="65"/>
      <c r="AV10" s="65"/>
      <c r="AW10" s="65"/>
      <c r="AX10" s="65"/>
      <c r="AY10" s="65"/>
      <c r="AZ10" s="65"/>
      <c r="BA10" s="65"/>
      <c r="BB10" s="65">
        <f>データ!$W$6</f>
        <v>822.45</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111</v>
      </c>
      <c r="BM16" s="50"/>
      <c r="BN16" s="50"/>
      <c r="BO16" s="50"/>
      <c r="BP16" s="50"/>
      <c r="BQ16" s="50"/>
      <c r="BR16" s="50"/>
      <c r="BS16" s="50"/>
      <c r="BT16" s="50"/>
      <c r="BU16" s="50"/>
      <c r="BV16" s="50"/>
      <c r="BW16" s="50"/>
      <c r="BX16" s="50"/>
      <c r="BY16" s="50"/>
      <c r="BZ16" s="5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109</v>
      </c>
      <c r="BM47" s="50"/>
      <c r="BN47" s="50"/>
      <c r="BO47" s="50"/>
      <c r="BP47" s="50"/>
      <c r="BQ47" s="50"/>
      <c r="BR47" s="50"/>
      <c r="BS47" s="50"/>
      <c r="BT47" s="50"/>
      <c r="BU47" s="50"/>
      <c r="BV47" s="50"/>
      <c r="BW47" s="50"/>
      <c r="BX47" s="50"/>
      <c r="BY47" s="50"/>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110</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42</v>
      </c>
      <c r="O85" s="27" t="str">
        <f>データ!EN6</f>
        <v>【0.54】</v>
      </c>
    </row>
  </sheetData>
  <sheetProtection algorithmName="SHA-512" hashValue="CK6wmtjbIJJKWB50wN27wvsD7A2PB7NqNp0M4cs2LC1p6eFsgs/8r9vx/JOeHbzhffSZu3ni96q0JbE/qWvEEA==" saltValue="qwTNXzScikjT+h58TezFY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434337</v>
      </c>
      <c r="D6" s="34">
        <f t="shared" si="3"/>
        <v>47</v>
      </c>
      <c r="E6" s="34">
        <f t="shared" si="3"/>
        <v>1</v>
      </c>
      <c r="F6" s="34">
        <f t="shared" si="3"/>
        <v>0</v>
      </c>
      <c r="G6" s="34">
        <f t="shared" si="3"/>
        <v>0</v>
      </c>
      <c r="H6" s="34" t="str">
        <f t="shared" si="3"/>
        <v>熊本県　南阿蘇村</v>
      </c>
      <c r="I6" s="34" t="str">
        <f t="shared" si="3"/>
        <v>法非適用</v>
      </c>
      <c r="J6" s="34" t="str">
        <f t="shared" si="3"/>
        <v>水道事業</v>
      </c>
      <c r="K6" s="34" t="str">
        <f t="shared" si="3"/>
        <v>簡易水道事業</v>
      </c>
      <c r="L6" s="34" t="str">
        <f t="shared" si="3"/>
        <v>D1</v>
      </c>
      <c r="M6" s="34" t="str">
        <f t="shared" si="3"/>
        <v>非設置</v>
      </c>
      <c r="N6" s="35" t="str">
        <f t="shared" si="3"/>
        <v>-</v>
      </c>
      <c r="O6" s="35" t="str">
        <f t="shared" si="3"/>
        <v>該当数値なし</v>
      </c>
      <c r="P6" s="35">
        <f t="shared" si="3"/>
        <v>98.96</v>
      </c>
      <c r="Q6" s="35">
        <f t="shared" si="3"/>
        <v>2160</v>
      </c>
      <c r="R6" s="35">
        <f t="shared" si="3"/>
        <v>10619</v>
      </c>
      <c r="S6" s="35">
        <f t="shared" si="3"/>
        <v>137.32</v>
      </c>
      <c r="T6" s="35">
        <f t="shared" si="3"/>
        <v>77.33</v>
      </c>
      <c r="U6" s="35">
        <f t="shared" si="3"/>
        <v>10404</v>
      </c>
      <c r="V6" s="35">
        <f t="shared" si="3"/>
        <v>12.65</v>
      </c>
      <c r="W6" s="35">
        <f t="shared" si="3"/>
        <v>822.45</v>
      </c>
      <c r="X6" s="36">
        <f>IF(X7="",NA(),X7)</f>
        <v>101.09</v>
      </c>
      <c r="Y6" s="36">
        <f t="shared" ref="Y6:AG6" si="4">IF(Y7="",NA(),Y7)</f>
        <v>109.46</v>
      </c>
      <c r="Z6" s="36">
        <f t="shared" si="4"/>
        <v>71.459999999999994</v>
      </c>
      <c r="AA6" s="36">
        <f t="shared" si="4"/>
        <v>87.69</v>
      </c>
      <c r="AB6" s="36">
        <f t="shared" si="4"/>
        <v>75.22</v>
      </c>
      <c r="AC6" s="36">
        <f t="shared" si="4"/>
        <v>75.09</v>
      </c>
      <c r="AD6" s="36">
        <f t="shared" si="4"/>
        <v>75.34</v>
      </c>
      <c r="AE6" s="36">
        <f t="shared" si="4"/>
        <v>76.650000000000006</v>
      </c>
      <c r="AF6" s="36">
        <f t="shared" si="4"/>
        <v>74.03</v>
      </c>
      <c r="AG6" s="36">
        <f t="shared" si="4"/>
        <v>73.2</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441.82</v>
      </c>
      <c r="BF6" s="36">
        <f t="shared" ref="BF6:BN6" si="7">IF(BF7="",NA(),BF7)</f>
        <v>429.86</v>
      </c>
      <c r="BG6" s="36">
        <f t="shared" si="7"/>
        <v>719.17</v>
      </c>
      <c r="BH6" s="36">
        <f t="shared" si="7"/>
        <v>640.85</v>
      </c>
      <c r="BI6" s="36">
        <f t="shared" si="7"/>
        <v>722.97</v>
      </c>
      <c r="BJ6" s="36">
        <f t="shared" si="7"/>
        <v>1228.58</v>
      </c>
      <c r="BK6" s="36">
        <f t="shared" si="7"/>
        <v>1280.18</v>
      </c>
      <c r="BL6" s="36">
        <f t="shared" si="7"/>
        <v>1346.23</v>
      </c>
      <c r="BM6" s="36">
        <f t="shared" si="7"/>
        <v>1068.53</v>
      </c>
      <c r="BN6" s="36">
        <f t="shared" si="7"/>
        <v>995.48</v>
      </c>
      <c r="BO6" s="35" t="str">
        <f>IF(BO7="","",IF(BO7="-","【-】","【"&amp;SUBSTITUTE(TEXT(BO7,"#,##0.00"),"-","△")&amp;"】"))</f>
        <v>【1,074.14】</v>
      </c>
      <c r="BP6" s="36">
        <f>IF(BP7="",NA(),BP7)</f>
        <v>98.18</v>
      </c>
      <c r="BQ6" s="36">
        <f t="shared" ref="BQ6:BY6" si="8">IF(BQ7="",NA(),BQ7)</f>
        <v>106.42</v>
      </c>
      <c r="BR6" s="36">
        <f t="shared" si="8"/>
        <v>68.819999999999993</v>
      </c>
      <c r="BS6" s="36">
        <f t="shared" si="8"/>
        <v>78.11</v>
      </c>
      <c r="BT6" s="36">
        <f t="shared" si="8"/>
        <v>73.13</v>
      </c>
      <c r="BU6" s="36">
        <f t="shared" si="8"/>
        <v>53.81</v>
      </c>
      <c r="BV6" s="36">
        <f t="shared" si="8"/>
        <v>53.62</v>
      </c>
      <c r="BW6" s="36">
        <f t="shared" si="8"/>
        <v>53.41</v>
      </c>
      <c r="BX6" s="36">
        <f t="shared" si="8"/>
        <v>59.33</v>
      </c>
      <c r="BY6" s="36">
        <f t="shared" si="8"/>
        <v>55.46</v>
      </c>
      <c r="BZ6" s="35" t="str">
        <f>IF(BZ7="","",IF(BZ7="-","【-】","【"&amp;SUBSTITUTE(TEXT(BZ7,"#,##0.00"),"-","△")&amp;"】"))</f>
        <v>【54.36】</v>
      </c>
      <c r="CA6" s="36">
        <f>IF(CA7="",NA(),CA7)</f>
        <v>102.31</v>
      </c>
      <c r="CB6" s="36">
        <f t="shared" ref="CB6:CJ6" si="9">IF(CB7="",NA(),CB7)</f>
        <v>91.84</v>
      </c>
      <c r="CC6" s="36">
        <f t="shared" si="9"/>
        <v>148.97</v>
      </c>
      <c r="CD6" s="36">
        <f t="shared" si="9"/>
        <v>154.22</v>
      </c>
      <c r="CE6" s="36">
        <f t="shared" si="9"/>
        <v>176.29</v>
      </c>
      <c r="CF6" s="36">
        <f t="shared" si="9"/>
        <v>284.64999999999998</v>
      </c>
      <c r="CG6" s="36">
        <f t="shared" si="9"/>
        <v>287.7</v>
      </c>
      <c r="CH6" s="36">
        <f t="shared" si="9"/>
        <v>277.39999999999998</v>
      </c>
      <c r="CI6" s="36">
        <f t="shared" si="9"/>
        <v>279.67</v>
      </c>
      <c r="CJ6" s="36">
        <f t="shared" si="9"/>
        <v>299.77999999999997</v>
      </c>
      <c r="CK6" s="35" t="str">
        <f>IF(CK7="","",IF(CK7="-","【-】","【"&amp;SUBSTITUTE(TEXT(CK7,"#,##0.00"),"-","△")&amp;"】"))</f>
        <v>【296.40】</v>
      </c>
      <c r="CL6" s="36">
        <f>IF(CL7="",NA(),CL7)</f>
        <v>54.84</v>
      </c>
      <c r="CM6" s="36">
        <f t="shared" ref="CM6:CU6" si="10">IF(CM7="",NA(),CM7)</f>
        <v>56.45</v>
      </c>
      <c r="CN6" s="36">
        <f t="shared" si="10"/>
        <v>41.51</v>
      </c>
      <c r="CO6" s="36">
        <f t="shared" si="10"/>
        <v>49.05</v>
      </c>
      <c r="CP6" s="36">
        <f t="shared" si="10"/>
        <v>45.25</v>
      </c>
      <c r="CQ6" s="36">
        <f t="shared" si="10"/>
        <v>58.96</v>
      </c>
      <c r="CR6" s="36">
        <f t="shared" si="10"/>
        <v>58.1</v>
      </c>
      <c r="CS6" s="36">
        <f t="shared" si="10"/>
        <v>56.19</v>
      </c>
      <c r="CT6" s="36">
        <f t="shared" si="10"/>
        <v>61.79</v>
      </c>
      <c r="CU6" s="36">
        <f t="shared" si="10"/>
        <v>59.59</v>
      </c>
      <c r="CV6" s="35" t="str">
        <f>IF(CV7="","",IF(CV7="-","【-】","【"&amp;SUBSTITUTE(TEXT(CV7,"#,##0.00"),"-","△")&amp;"】"))</f>
        <v>【55.95】</v>
      </c>
      <c r="CW6" s="36">
        <f>IF(CW7="",NA(),CW7)</f>
        <v>99.7</v>
      </c>
      <c r="CX6" s="36">
        <f t="shared" ref="CX6:DF6" si="11">IF(CX7="",NA(),CX7)</f>
        <v>99.7</v>
      </c>
      <c r="CY6" s="36">
        <f t="shared" si="11"/>
        <v>90</v>
      </c>
      <c r="CZ6" s="36">
        <f t="shared" si="11"/>
        <v>76.16</v>
      </c>
      <c r="DA6" s="36">
        <f t="shared" si="11"/>
        <v>82.56</v>
      </c>
      <c r="DB6" s="36">
        <f t="shared" si="11"/>
        <v>76.58</v>
      </c>
      <c r="DC6" s="36">
        <f t="shared" si="11"/>
        <v>76.69</v>
      </c>
      <c r="DD6" s="36">
        <f t="shared" si="11"/>
        <v>77.180000000000007</v>
      </c>
      <c r="DE6" s="36">
        <f t="shared" si="11"/>
        <v>74.98</v>
      </c>
      <c r="DF6" s="36">
        <f t="shared" si="11"/>
        <v>74.19</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0.47</v>
      </c>
      <c r="EE6" s="36">
        <f t="shared" ref="EE6:EM6" si="14">IF(EE7="",NA(),EE7)</f>
        <v>0.19</v>
      </c>
      <c r="EF6" s="36">
        <f t="shared" si="14"/>
        <v>7.0000000000000007E-2</v>
      </c>
      <c r="EG6" s="36">
        <f t="shared" si="14"/>
        <v>7.0000000000000007E-2</v>
      </c>
      <c r="EH6" s="36">
        <f t="shared" si="14"/>
        <v>7.0000000000000007E-2</v>
      </c>
      <c r="EI6" s="36">
        <f t="shared" si="14"/>
        <v>0.98</v>
      </c>
      <c r="EJ6" s="36">
        <f t="shared" si="14"/>
        <v>0.76</v>
      </c>
      <c r="EK6" s="36">
        <f t="shared" si="14"/>
        <v>0.8</v>
      </c>
      <c r="EL6" s="36">
        <f t="shared" si="14"/>
        <v>0.56000000000000005</v>
      </c>
      <c r="EM6" s="36">
        <f t="shared" si="14"/>
        <v>0.31</v>
      </c>
      <c r="EN6" s="35" t="str">
        <f>IF(EN7="","",IF(EN7="-","【-】","【"&amp;SUBSTITUTE(TEXT(EN7,"#,##0.00"),"-","△")&amp;"】"))</f>
        <v>【0.54】</v>
      </c>
    </row>
    <row r="7" spans="1:144" s="37" customFormat="1" x14ac:dyDescent="0.15">
      <c r="A7" s="29"/>
      <c r="B7" s="38">
        <v>2018</v>
      </c>
      <c r="C7" s="38">
        <v>434337</v>
      </c>
      <c r="D7" s="38">
        <v>47</v>
      </c>
      <c r="E7" s="38">
        <v>1</v>
      </c>
      <c r="F7" s="38">
        <v>0</v>
      </c>
      <c r="G7" s="38">
        <v>0</v>
      </c>
      <c r="H7" s="38" t="s">
        <v>96</v>
      </c>
      <c r="I7" s="38" t="s">
        <v>97</v>
      </c>
      <c r="J7" s="38" t="s">
        <v>98</v>
      </c>
      <c r="K7" s="38" t="s">
        <v>99</v>
      </c>
      <c r="L7" s="38" t="s">
        <v>100</v>
      </c>
      <c r="M7" s="38" t="s">
        <v>101</v>
      </c>
      <c r="N7" s="39" t="s">
        <v>102</v>
      </c>
      <c r="O7" s="39" t="s">
        <v>103</v>
      </c>
      <c r="P7" s="39">
        <v>98.96</v>
      </c>
      <c r="Q7" s="39">
        <v>2160</v>
      </c>
      <c r="R7" s="39">
        <v>10619</v>
      </c>
      <c r="S7" s="39">
        <v>137.32</v>
      </c>
      <c r="T7" s="39">
        <v>77.33</v>
      </c>
      <c r="U7" s="39">
        <v>10404</v>
      </c>
      <c r="V7" s="39">
        <v>12.65</v>
      </c>
      <c r="W7" s="39">
        <v>822.45</v>
      </c>
      <c r="X7" s="39">
        <v>101.09</v>
      </c>
      <c r="Y7" s="39">
        <v>109.46</v>
      </c>
      <c r="Z7" s="39">
        <v>71.459999999999994</v>
      </c>
      <c r="AA7" s="39">
        <v>87.69</v>
      </c>
      <c r="AB7" s="39">
        <v>75.22</v>
      </c>
      <c r="AC7" s="39">
        <v>75.09</v>
      </c>
      <c r="AD7" s="39">
        <v>75.34</v>
      </c>
      <c r="AE7" s="39">
        <v>76.650000000000006</v>
      </c>
      <c r="AF7" s="39">
        <v>74.03</v>
      </c>
      <c r="AG7" s="39">
        <v>73.2</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441.82</v>
      </c>
      <c r="BF7" s="39">
        <v>429.86</v>
      </c>
      <c r="BG7" s="39">
        <v>719.17</v>
      </c>
      <c r="BH7" s="39">
        <v>640.85</v>
      </c>
      <c r="BI7" s="39">
        <v>722.97</v>
      </c>
      <c r="BJ7" s="39">
        <v>1228.58</v>
      </c>
      <c r="BK7" s="39">
        <v>1280.18</v>
      </c>
      <c r="BL7" s="39">
        <v>1346.23</v>
      </c>
      <c r="BM7" s="39">
        <v>1068.53</v>
      </c>
      <c r="BN7" s="39">
        <v>995.48</v>
      </c>
      <c r="BO7" s="39">
        <v>1074.1400000000001</v>
      </c>
      <c r="BP7" s="39">
        <v>98.18</v>
      </c>
      <c r="BQ7" s="39">
        <v>106.42</v>
      </c>
      <c r="BR7" s="39">
        <v>68.819999999999993</v>
      </c>
      <c r="BS7" s="39">
        <v>78.11</v>
      </c>
      <c r="BT7" s="39">
        <v>73.13</v>
      </c>
      <c r="BU7" s="39">
        <v>53.81</v>
      </c>
      <c r="BV7" s="39">
        <v>53.62</v>
      </c>
      <c r="BW7" s="39">
        <v>53.41</v>
      </c>
      <c r="BX7" s="39">
        <v>59.33</v>
      </c>
      <c r="BY7" s="39">
        <v>55.46</v>
      </c>
      <c r="BZ7" s="39">
        <v>54.36</v>
      </c>
      <c r="CA7" s="39">
        <v>102.31</v>
      </c>
      <c r="CB7" s="39">
        <v>91.84</v>
      </c>
      <c r="CC7" s="39">
        <v>148.97</v>
      </c>
      <c r="CD7" s="39">
        <v>154.22</v>
      </c>
      <c r="CE7" s="39">
        <v>176.29</v>
      </c>
      <c r="CF7" s="39">
        <v>284.64999999999998</v>
      </c>
      <c r="CG7" s="39">
        <v>287.7</v>
      </c>
      <c r="CH7" s="39">
        <v>277.39999999999998</v>
      </c>
      <c r="CI7" s="39">
        <v>279.67</v>
      </c>
      <c r="CJ7" s="39">
        <v>299.77999999999997</v>
      </c>
      <c r="CK7" s="39">
        <v>296.39999999999998</v>
      </c>
      <c r="CL7" s="39">
        <v>54.84</v>
      </c>
      <c r="CM7" s="39">
        <v>56.45</v>
      </c>
      <c r="CN7" s="39">
        <v>41.51</v>
      </c>
      <c r="CO7" s="39">
        <v>49.05</v>
      </c>
      <c r="CP7" s="39">
        <v>45.25</v>
      </c>
      <c r="CQ7" s="39">
        <v>58.96</v>
      </c>
      <c r="CR7" s="39">
        <v>58.1</v>
      </c>
      <c r="CS7" s="39">
        <v>56.19</v>
      </c>
      <c r="CT7" s="39">
        <v>61.79</v>
      </c>
      <c r="CU7" s="39">
        <v>59.59</v>
      </c>
      <c r="CV7" s="39">
        <v>55.95</v>
      </c>
      <c r="CW7" s="39">
        <v>99.7</v>
      </c>
      <c r="CX7" s="39">
        <v>99.7</v>
      </c>
      <c r="CY7" s="39">
        <v>90</v>
      </c>
      <c r="CZ7" s="39">
        <v>76.16</v>
      </c>
      <c r="DA7" s="39">
        <v>82.56</v>
      </c>
      <c r="DB7" s="39">
        <v>76.58</v>
      </c>
      <c r="DC7" s="39">
        <v>76.69</v>
      </c>
      <c r="DD7" s="39">
        <v>77.180000000000007</v>
      </c>
      <c r="DE7" s="39">
        <v>74.98</v>
      </c>
      <c r="DF7" s="39">
        <v>74.19</v>
      </c>
      <c r="DG7" s="39">
        <v>73.77</v>
      </c>
      <c r="DH7" s="39"/>
      <c r="DI7" s="39"/>
      <c r="DJ7" s="39"/>
      <c r="DK7" s="39"/>
      <c r="DL7" s="39"/>
      <c r="DM7" s="39"/>
      <c r="DN7" s="39"/>
      <c r="DO7" s="39"/>
      <c r="DP7" s="39"/>
      <c r="DQ7" s="39"/>
      <c r="DR7" s="39"/>
      <c r="DS7" s="39"/>
      <c r="DT7" s="39"/>
      <c r="DU7" s="39"/>
      <c r="DV7" s="39"/>
      <c r="DW7" s="39"/>
      <c r="DX7" s="39"/>
      <c r="DY7" s="39"/>
      <c r="DZ7" s="39"/>
      <c r="EA7" s="39"/>
      <c r="EB7" s="39"/>
      <c r="EC7" s="39"/>
      <c r="ED7" s="39">
        <v>0.47</v>
      </c>
      <c r="EE7" s="39">
        <v>0.19</v>
      </c>
      <c r="EF7" s="39">
        <v>7.0000000000000007E-2</v>
      </c>
      <c r="EG7" s="39">
        <v>7.0000000000000007E-2</v>
      </c>
      <c r="EH7" s="39">
        <v>7.0000000000000007E-2</v>
      </c>
      <c r="EI7" s="39">
        <v>0.98</v>
      </c>
      <c r="EJ7" s="39">
        <v>0.76</v>
      </c>
      <c r="EK7" s="39">
        <v>0.8</v>
      </c>
      <c r="EL7" s="39">
        <v>0.56000000000000005</v>
      </c>
      <c r="EM7" s="39">
        <v>0.31</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2020-01-27T06:27:59Z</cp:lastPrinted>
  <dcterms:created xsi:type="dcterms:W3CDTF">2019-12-05T04:40:03Z</dcterms:created>
  <dcterms:modified xsi:type="dcterms:W3CDTF">2020-01-27T23:31:17Z</dcterms:modified>
  <cp:category/>
</cp:coreProperties>
</file>