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t069\Desktop\"/>
    </mc:Choice>
  </mc:AlternateContent>
  <xr:revisionPtr revIDLastSave="0" documentId="13_ncr:1_{349E1AC2-3CD6-4F3F-93A2-D4A70121AE9D}" xr6:coauthVersionLast="43" xr6:coauthVersionMax="43" xr10:uidLastSave="{00000000-0000-0000-0000-000000000000}"/>
  <workbookProtection workbookAlgorithmName="SHA-512" workbookHashValue="FBbDXszsi1MJj0Lyc29JPZ5I7sT90Lsdce/eanX3pho7rOY0jyqIrg/tEmjdx9j8HxTrCBL6eGvT1Pf/jeRcjA==" workbookSaltValue="voeKaESZVGf2HiNLeJilGw==" workbookSpinCount="100000" lockStructure="1"/>
  <bookViews>
    <workbookView xWindow="0" yWindow="1635" windowWidth="21600" windowHeight="11385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BB10" i="4"/>
  <c r="AT10" i="4"/>
  <c r="AL10" i="4"/>
  <c r="P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<sst xmlns="http://schemas.openxmlformats.org/spreadsheetml/2006/main" count="225" uniqueCount="112">
  <si>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</si>
  <si>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</si>
  <si>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</si>
  <si>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</si>
  <si>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</si>
  <si>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</si>
  <si>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</si>
  <si>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</si>
  <si>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</si>
  <si>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</si>
  <si>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</si>
  <si>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</si>
  <si>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</si>
  <si>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</si>
  <si>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</si>
  <si>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</si>
  <si>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</si>
  <si>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</si>
  <si>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</si>
  <si>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</si>
  <si>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</si>
  <si>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</si>
  <si>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</si>
  <si>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</si>
  <si>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</si>
  <si>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</si>
  <si>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</si>
  <si>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</si>
  <si>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</si>
  <si>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</si>
  <si>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</si>
  <si>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</si>
  <si>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</si>
  <si>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</si>
  <si>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</si>
  <si>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</si>
  <si>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</si>
  <si>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</si>
  <si>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</si>
  <si>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</si>
  <si>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</si>
  <si>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</si>
  <si>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</si>
  <si>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</si>
  <si>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</si>
  <si>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</si>
  <si>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</si>
  <si>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</si>
  <si>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</si>
  <si>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</si>
  <si>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</si>
  <si>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</si>
  <si>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</si>
  <si>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</si>
  <si>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</si>
  <si>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</si>
  <si>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</si>
  <si>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</si>
  <si>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</si>
  <si>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</si>
  <si>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</si>
  <si>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</si>
  <si>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</si>
  <si>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</si>
  <si>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</si>
  <si>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</si>
  <si>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</si>
  <si>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</si>
  <si>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</si>
  <si>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</si>
  <si>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</si>
  <si>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</si>
  <si>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</si>
  <si>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</si>
  <si>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</si>
  <si>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</si>
  <si>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</si>
  <si>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</si>
  <si>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</si>
  <si>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</si>
  <si>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</si>
  <si>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</si>
  <si>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</si>
  <si>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</si>
  <si>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</si>
  <si>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</si>
  <si>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</si>
  <si>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</si>
  <si>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</si>
  <si>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</si>
  <si>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</si>
  <si>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</si>
  <si>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</si>
  <si>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</si>
  <si>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</si>
  <si>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</si>
  <si>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高森町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</si>
  <si>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</si>
  <si>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</si>
  <si>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</si>
  <si>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</si>
  <si>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</si>
  <si>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</si>
  <si>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</si>
  <si>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</si>
  <si>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</si>
  <si>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</si>
  <si>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</si>
  <si>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</si>
  <si>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当事業における管路を更新する場合は、緊急を要する場合、給水体制に異常をもたらす場合、経年劣化が著しい場合、経年劣化が著しく、道路改良工事を伴う場合で、全体の収支を考慮して更新している。
明確な管路更新計画がなく、緊急を要する管路がなかったことから、平成30年度は管路更新していない。管路更新をしなかったことにより、目先の経費削減はできたが、明確な管路更新計画を作成し、準備していくことは必要だと考える。</t>
    <rPh sb="0" eb="1">
      <t>トウ</t>
    </rPh>
    <rPh sb="1" eb="3">
      <t>ジギョウ</t>
    </rPh>
    <rPh sb="7" eb="9">
      <t>カンロ</t>
    </rPh>
    <rPh sb="10" eb="12">
      <t>コウシン</t>
    </rPh>
    <rPh sb="14" eb="16">
      <t>バアイ</t>
    </rPh>
    <rPh sb="18" eb="20">
      <t>キンキュウ</t>
    </rPh>
    <rPh sb="21" eb="22">
      <t>ヨウ</t>
    </rPh>
    <rPh sb="24" eb="26">
      <t>バアイ</t>
    </rPh>
    <rPh sb="27" eb="29">
      <t>キュウスイ</t>
    </rPh>
    <rPh sb="29" eb="31">
      <t>タイセイ</t>
    </rPh>
    <rPh sb="32" eb="34">
      <t>イジョウ</t>
    </rPh>
    <rPh sb="39" eb="41">
      <t>バアイ</t>
    </rPh>
    <rPh sb="42" eb="44">
      <t>ケイネン</t>
    </rPh>
    <rPh sb="44" eb="46">
      <t>レッカ</t>
    </rPh>
    <rPh sb="47" eb="48">
      <t>イチジル</t>
    </rPh>
    <rPh sb="50" eb="52">
      <t>バアイ</t>
    </rPh>
    <rPh sb="53" eb="55">
      <t>ケイネン</t>
    </rPh>
    <rPh sb="55" eb="57">
      <t>レッカ</t>
    </rPh>
    <rPh sb="58" eb="59">
      <t>イチジル</t>
    </rPh>
    <rPh sb="62" eb="68">
      <t>ドウロカイリョウコウジ</t>
    </rPh>
    <rPh sb="69" eb="70">
      <t>トモナ</t>
    </rPh>
    <rPh sb="71" eb="73">
      <t>バアイ</t>
    </rPh>
    <rPh sb="75" eb="77">
      <t>ゼンタイ</t>
    </rPh>
    <rPh sb="78" eb="80">
      <t>シュウシ</t>
    </rPh>
    <rPh sb="81" eb="83">
      <t>コウリョ</t>
    </rPh>
    <rPh sb="85" eb="87">
      <t>コウシン</t>
    </rPh>
    <rPh sb="93" eb="95">
      <t>メイカク</t>
    </rPh>
    <rPh sb="96" eb="98">
      <t>カンロ</t>
    </rPh>
    <rPh sb="98" eb="100">
      <t>コウシン</t>
    </rPh>
    <rPh sb="100" eb="102">
      <t>ケイカク</t>
    </rPh>
    <rPh sb="106" eb="108">
      <t>キンキュウ</t>
    </rPh>
    <rPh sb="109" eb="110">
      <t>ヨウ</t>
    </rPh>
    <rPh sb="112" eb="114">
      <t>カンロ</t>
    </rPh>
    <rPh sb="124" eb="126">
      <t>ヘイセイ</t>
    </rPh>
    <rPh sb="128" eb="130">
      <t>ネンド</t>
    </rPh>
    <rPh sb="131" eb="133">
      <t>カンロ</t>
    </rPh>
    <rPh sb="133" eb="135">
      <t>コウシン</t>
    </rPh>
    <rPh sb="141" eb="143">
      <t>カンロ</t>
    </rPh>
    <rPh sb="143" eb="145">
      <t>コウシン</t>
    </rPh>
    <rPh sb="157" eb="159">
      <t>メサキ</t>
    </rPh>
    <rPh sb="160" eb="162">
      <t>ケイヒ</t>
    </rPh>
    <rPh sb="162" eb="164">
      <t>サクゲン</t>
    </rPh>
    <rPh sb="170" eb="172">
      <t>メイカク</t>
    </rPh>
    <rPh sb="173" eb="175">
      <t>カンロ</t>
    </rPh>
    <rPh sb="175" eb="177">
      <t>コウシン</t>
    </rPh>
    <rPh sb="177" eb="179">
      <t>ケイカク</t>
    </rPh>
    <rPh sb="180" eb="182">
      <t>サクセイ</t>
    </rPh>
    <rPh sb="184" eb="186">
      <t>ジュンビ</t>
    </rPh>
    <rPh sb="193" eb="195">
      <t>ヒツヨウ</t>
    </rPh>
    <rPh sb="197" eb="198">
      <t>カンガ</t>
    </rPh>
    <phoneticPr fontId="4"/>
  </si>
  <si>
    <t>保有する資産の老朽化に伴う大量更新時期の到来や、人口減少等に伴う料金収入の減少等により、経営環境は厳しさを増していくことが予想されているため、経費削減に努め、水道料金の引き上げについて検討することが必要であると考える。
平成29年度に高森町簡易水道事業経営戦略を策定したため、この基本計画に従い、経営の効率化、健全化のための取り組みを進めていき、さらには、管路やポンプ等保有する資産の更新計画を作成し、将来に備えることが必要と考える。</t>
    <rPh sb="0" eb="2">
      <t>ホユウ</t>
    </rPh>
    <rPh sb="4" eb="6">
      <t>シサン</t>
    </rPh>
    <rPh sb="7" eb="10">
      <t>ロウキュウカ</t>
    </rPh>
    <rPh sb="11" eb="12">
      <t>トモナ</t>
    </rPh>
    <rPh sb="13" eb="15">
      <t>タイリョウ</t>
    </rPh>
    <rPh sb="15" eb="17">
      <t>コウシン</t>
    </rPh>
    <rPh sb="17" eb="19">
      <t>ジキ</t>
    </rPh>
    <rPh sb="20" eb="22">
      <t>トウライ</t>
    </rPh>
    <rPh sb="24" eb="26">
      <t>ジンコウ</t>
    </rPh>
    <rPh sb="26" eb="28">
      <t>ゲンショウ</t>
    </rPh>
    <rPh sb="28" eb="29">
      <t>トウ</t>
    </rPh>
    <rPh sb="30" eb="31">
      <t>トモナ</t>
    </rPh>
    <rPh sb="32" eb="34">
      <t>リョウキン</t>
    </rPh>
    <rPh sb="34" eb="36">
      <t>シュウニュウ</t>
    </rPh>
    <rPh sb="37" eb="39">
      <t>ゲンショウ</t>
    </rPh>
    <rPh sb="39" eb="40">
      <t>トウ</t>
    </rPh>
    <rPh sb="44" eb="46">
      <t>ケイエイ</t>
    </rPh>
    <rPh sb="46" eb="48">
      <t>カンキョウ</t>
    </rPh>
    <rPh sb="49" eb="50">
      <t>キビ</t>
    </rPh>
    <rPh sb="53" eb="54">
      <t>マ</t>
    </rPh>
    <rPh sb="61" eb="63">
      <t>ヨソウ</t>
    </rPh>
    <rPh sb="71" eb="73">
      <t>ケイヒ</t>
    </rPh>
    <rPh sb="73" eb="75">
      <t>サクゲン</t>
    </rPh>
    <rPh sb="76" eb="77">
      <t>ツト</t>
    </rPh>
    <rPh sb="79" eb="81">
      <t>スイドウ</t>
    </rPh>
    <rPh sb="81" eb="83">
      <t>リョウキン</t>
    </rPh>
    <rPh sb="84" eb="85">
      <t>ヒ</t>
    </rPh>
    <rPh sb="86" eb="87">
      <t>ア</t>
    </rPh>
    <rPh sb="92" eb="94">
      <t>ケントウ</t>
    </rPh>
    <rPh sb="99" eb="101">
      <t>ヒツヨウ</t>
    </rPh>
    <rPh sb="105" eb="106">
      <t>カンガ</t>
    </rPh>
    <rPh sb="110" eb="112">
      <t>ヘイセイ</t>
    </rPh>
    <rPh sb="114" eb="116">
      <t>ネンド</t>
    </rPh>
    <rPh sb="117" eb="120">
      <t>タカモリマチ</t>
    </rPh>
    <rPh sb="120" eb="122">
      <t>カンイ</t>
    </rPh>
    <rPh sb="122" eb="124">
      <t>スイドウ</t>
    </rPh>
    <rPh sb="124" eb="126">
      <t>ジギョウ</t>
    </rPh>
    <rPh sb="126" eb="128">
      <t>ケイエイ</t>
    </rPh>
    <rPh sb="128" eb="130">
      <t>センリャク</t>
    </rPh>
    <rPh sb="131" eb="133">
      <t>サクテイ</t>
    </rPh>
    <rPh sb="140" eb="142">
      <t>キホン</t>
    </rPh>
    <rPh sb="142" eb="144">
      <t>ケイカク</t>
    </rPh>
    <rPh sb="145" eb="146">
      <t>シタガ</t>
    </rPh>
    <rPh sb="148" eb="150">
      <t>ケイエイ</t>
    </rPh>
    <rPh sb="151" eb="154">
      <t>コウリツカ</t>
    </rPh>
    <rPh sb="155" eb="158">
      <t>ケンゼンカ</t>
    </rPh>
    <rPh sb="162" eb="163">
      <t>ト</t>
    </rPh>
    <rPh sb="164" eb="165">
      <t>ク</t>
    </rPh>
    <rPh sb="167" eb="168">
      <t>スス</t>
    </rPh>
    <rPh sb="178" eb="180">
      <t>カンロ</t>
    </rPh>
    <rPh sb="184" eb="185">
      <t>トウ</t>
    </rPh>
    <rPh sb="185" eb="187">
      <t>ホユウ</t>
    </rPh>
    <rPh sb="189" eb="191">
      <t>シサン</t>
    </rPh>
    <rPh sb="192" eb="194">
      <t>コウシン</t>
    </rPh>
    <rPh sb="194" eb="196">
      <t>ケイカク</t>
    </rPh>
    <rPh sb="197" eb="199">
      <t>サクセイ</t>
    </rPh>
    <rPh sb="201" eb="203">
      <t>ショウライ</t>
    </rPh>
    <rPh sb="204" eb="205">
      <t>ソナ</t>
    </rPh>
    <rPh sb="210" eb="212">
      <t>ヒツヨウ</t>
    </rPh>
    <rPh sb="213" eb="214">
      <t>カンガ</t>
    </rPh>
    <phoneticPr fontId="4"/>
  </si>
  <si>
    <t>収益的収支比率、料金回収率を見ると、類似団体平均を上回っているが、経費削減にも限界があり、老朽化した資産の大量更新が予想されるので、水道料金の引き上げは必要であると考える。
施設利用率を見ると、給水人口減少により、能力を持て余してきた施設があると考えられ、今後は、給水人口に見合った施設へダウンサイジングすることや、施設の統合等を検討しなければならないと考える。
有収率を見ると、おおむね良好と考えるが、漏水調査等により、更なる向上を目指すことが必要と考える。</t>
    <rPh sb="0" eb="3">
      <t>シュウエキテキ</t>
    </rPh>
    <rPh sb="3" eb="5">
      <t>シュウシ</t>
    </rPh>
    <rPh sb="5" eb="7">
      <t>ヒリツ</t>
    </rPh>
    <rPh sb="8" eb="10">
      <t>リョウキン</t>
    </rPh>
    <rPh sb="10" eb="12">
      <t>カイシュウ</t>
    </rPh>
    <rPh sb="12" eb="13">
      <t>リツ</t>
    </rPh>
    <rPh sb="14" eb="15">
      <t>ミ</t>
    </rPh>
    <rPh sb="18" eb="20">
      <t>ルイジ</t>
    </rPh>
    <rPh sb="20" eb="22">
      <t>ダンタイ</t>
    </rPh>
    <rPh sb="22" eb="24">
      <t>ヘイキン</t>
    </rPh>
    <rPh sb="25" eb="27">
      <t>ウワマワ</t>
    </rPh>
    <rPh sb="33" eb="35">
      <t>ケイヒ</t>
    </rPh>
    <rPh sb="35" eb="37">
      <t>サクゲン</t>
    </rPh>
    <rPh sb="39" eb="41">
      <t>ゲンカイ</t>
    </rPh>
    <rPh sb="45" eb="48">
      <t>ロウキュウカ</t>
    </rPh>
    <rPh sb="50" eb="52">
      <t>シサン</t>
    </rPh>
    <rPh sb="53" eb="55">
      <t>タイリョウ</t>
    </rPh>
    <rPh sb="55" eb="57">
      <t>コウシン</t>
    </rPh>
    <rPh sb="58" eb="60">
      <t>ヨソウ</t>
    </rPh>
    <rPh sb="66" eb="68">
      <t>スイドウ</t>
    </rPh>
    <rPh sb="68" eb="70">
      <t>リョウキン</t>
    </rPh>
    <rPh sb="71" eb="72">
      <t>ヒ</t>
    </rPh>
    <rPh sb="73" eb="74">
      <t>ア</t>
    </rPh>
    <rPh sb="76" eb="78">
      <t>ヒツヨウ</t>
    </rPh>
    <rPh sb="82" eb="83">
      <t>カンガ</t>
    </rPh>
    <rPh sb="87" eb="89">
      <t>シセツ</t>
    </rPh>
    <rPh sb="89" eb="91">
      <t>リヨウ</t>
    </rPh>
    <rPh sb="91" eb="92">
      <t>リツ</t>
    </rPh>
    <rPh sb="93" eb="94">
      <t>ミ</t>
    </rPh>
    <rPh sb="97" eb="99">
      <t>キュウスイ</t>
    </rPh>
    <rPh sb="99" eb="101">
      <t>ジンコウ</t>
    </rPh>
    <rPh sb="101" eb="103">
      <t>ゲンショウ</t>
    </rPh>
    <rPh sb="107" eb="109">
      <t>ノウリョク</t>
    </rPh>
    <rPh sb="110" eb="111">
      <t>モ</t>
    </rPh>
    <rPh sb="112" eb="113">
      <t>アマ</t>
    </rPh>
    <rPh sb="117" eb="119">
      <t>シセツ</t>
    </rPh>
    <rPh sb="123" eb="124">
      <t>カンガ</t>
    </rPh>
    <rPh sb="128" eb="130">
      <t>コンゴ</t>
    </rPh>
    <rPh sb="132" eb="134">
      <t>キュウスイ</t>
    </rPh>
    <rPh sb="134" eb="136">
      <t>ジンコウ</t>
    </rPh>
    <rPh sb="137" eb="139">
      <t>ミア</t>
    </rPh>
    <rPh sb="141" eb="143">
      <t>シセツ</t>
    </rPh>
    <rPh sb="158" eb="160">
      <t>シセツ</t>
    </rPh>
    <rPh sb="161" eb="163">
      <t>トウゴウ</t>
    </rPh>
    <rPh sb="163" eb="164">
      <t>トウ</t>
    </rPh>
    <rPh sb="165" eb="167">
      <t>ケントウ</t>
    </rPh>
    <rPh sb="177" eb="178">
      <t>カンガ</t>
    </rPh>
    <rPh sb="182" eb="185">
      <t>ユウシュウリツ</t>
    </rPh>
    <rPh sb="186" eb="187">
      <t>ミ</t>
    </rPh>
    <rPh sb="194" eb="196">
      <t>リョウコウ</t>
    </rPh>
    <rPh sb="197" eb="198">
      <t>カンガ</t>
    </rPh>
    <rPh sb="202" eb="204">
      <t>ロウスイ</t>
    </rPh>
    <rPh sb="204" eb="206">
      <t>チョウサ</t>
    </rPh>
    <rPh sb="206" eb="207">
      <t>トウ</t>
    </rPh>
    <rPh sb="211" eb="212">
      <t>サラ</t>
    </rPh>
    <rPh sb="214" eb="216">
      <t>コウジョウ</t>
    </rPh>
    <rPh sb="217" eb="219">
      <t>メザ</t>
    </rPh>
    <rPh sb="223" eb="225">
      <t>ヒツヨウ</t>
    </rPh>
    <rPh sb="226" eb="22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</si>
</sst>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0.73</c:v>
                </c:pt>
                <c:pt idx="1">
                  <c:v>0.28999999999999998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5-48B1-9D01-D5F4D57C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0.98</c:v>
                </c:pt>
                <c:pt idx="1">
                  <c:v>0.76</c:v>
                </c:pt>
                <c:pt idx="2">
                  <c:v>0.8</c:v>
                </c:pt>
                <c:pt idx="3">
                  <c:v>0.96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5-48B1-9D01-D5F4D57C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44.13</c:v>
                </c:pt>
                <c:pt idx="1">
                  <c:v>43.28</c:v>
                </c:pt>
                <c:pt idx="2">
                  <c:v>43.23</c:v>
                </c:pt>
                <c:pt idx="3">
                  <c:v>44.01</c:v>
                </c:pt>
                <c:pt idx="4">
                  <c:v>42.52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E-4133-A22F-E53235ADC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58.96</c:v>
                </c:pt>
                <c:pt idx="1">
                  <c:v>58.1</c:v>
                </c:pt>
                <c:pt idx="2">
                  <c:v>56.19</c:v>
                </c:pt>
                <c:pt idx="3">
                  <c:v>56.65</c:v>
                </c:pt>
                <c:pt idx="4">
                  <c:v>56.41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E-4133-A22F-E53235ADC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88.29</c:v>
                </c:pt>
                <c:pt idx="1">
                  <c:v>88.3</c:v>
                </c:pt>
                <c:pt idx="2">
                  <c:v>88.3</c:v>
                </c:pt>
                <c:pt idx="3">
                  <c:v>88.28</c:v>
                </c:pt>
                <c:pt idx="4">
                  <c:v>88.27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0-4ECE-8C43-D39C50C0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76.69</c:v>
                </c:pt>
                <c:pt idx="2">
                  <c:v>77.180000000000007</c:v>
                </c:pt>
                <c:pt idx="3">
                  <c:v>76.13</c:v>
                </c:pt>
                <c:pt idx="4">
                  <c:v>75.12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0-4ECE-8C43-D39C50C0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77.84</c:v>
                </c:pt>
                <c:pt idx="1">
                  <c:v>71.81</c:v>
                </c:pt>
                <c:pt idx="2">
                  <c:v>85.27</c:v>
                </c:pt>
                <c:pt idx="3">
                  <c:v>82.7</c:v>
                </c:pt>
                <c:pt idx="4">
                  <c:v>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8-4300-9F19-00345FEC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75.09</c:v>
                </c:pt>
                <c:pt idx="1">
                  <c:v>75.34</c:v>
                </c:pt>
                <c:pt idx="2">
                  <c:v>76.650000000000006</c:v>
                </c:pt>
                <c:pt idx="3">
                  <c:v>73.959999999999994</c:v>
                </c:pt>
                <c:pt idx="4">
                  <c:v>75.010000000000005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8-4300-9F19-00345FEC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8-4056-94BF-3B08A32DD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8-4056-94BF-3B08A32DD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4-41C7-8C46-C2FEFCD03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4-41C7-8C46-C2FEFCD03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9-4BF2-A3B3-0A9FE22D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9-4BF2-A3B3-0A9FE22D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7-436E-A62F-FB643940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7-436E-A62F-FB643940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744.13</c:v>
                </c:pt>
                <c:pt idx="1">
                  <c:v>704.11</c:v>
                </c:pt>
                <c:pt idx="2">
                  <c:v>660.59</c:v>
                </c:pt>
                <c:pt idx="3">
                  <c:v>615.34</c:v>
                </c:pt>
                <c:pt idx="4">
                  <c:v>646.4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2-41EA-BC52-3A6C2952B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1228.58</c:v>
                </c:pt>
                <c:pt idx="1">
                  <c:v>1280.18</c:v>
                </c:pt>
                <c:pt idx="2">
                  <c:v>1346.23</c:v>
                </c:pt>
                <c:pt idx="3">
                  <c:v>1295.06</c:v>
                </c:pt>
                <c:pt idx="4">
                  <c:v>1168.7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2-41EA-BC52-3A6C2952B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66.17</c:v>
                </c:pt>
                <c:pt idx="1">
                  <c:v>61.56</c:v>
                </c:pt>
                <c:pt idx="2">
                  <c:v>72.27</c:v>
                </c:pt>
                <c:pt idx="3">
                  <c:v>71.89</c:v>
                </c:pt>
                <c:pt idx="4">
                  <c:v>71.28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5-40E8-A055-3B133E2D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53.81</c:v>
                </c:pt>
                <c:pt idx="1">
                  <c:v>53.62</c:v>
                </c:pt>
                <c:pt idx="2">
                  <c:v>53.41</c:v>
                </c:pt>
                <c:pt idx="3">
                  <c:v>53.29</c:v>
                </c:pt>
                <c:pt idx="4">
                  <c:v>53.59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5-40E8-A055-3B133E2D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184.92</c:v>
                </c:pt>
                <c:pt idx="1">
                  <c:v>204.19</c:v>
                </c:pt>
                <c:pt idx="2">
                  <c:v>172.67</c:v>
                </c:pt>
                <c:pt idx="3">
                  <c:v>170.26</c:v>
                </c:pt>
                <c:pt idx="4">
                  <c:v>172.79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A-4A6E-9D2D-42FD60004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284.64999999999998</c:v>
                </c:pt>
                <c:pt idx="1">
                  <c:v>287.7</c:v>
                </c:pt>
                <c:pt idx="2">
                  <c:v>277.39999999999998</c:v>
                </c:pt>
                <c:pt idx="3">
                  <c:v>259.02</c:v>
                </c:pt>
                <c:pt idx="4">
                  <c:v>259.79000000000002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A-4A6E-9D2D-42FD60004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D20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高森町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D2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6458</v>
      </c>
      <c r="AM8" s="50"/>
      <c r="AN8" s="50"/>
      <c r="AO8" s="50"/>
      <c r="AP8" s="50"/>
      <c r="AQ8" s="50"/>
      <c r="AR8" s="50"/>
      <c r="AS8" s="50"/>
      <c r="AT8" s="46">
        <f>データ!$S$6</f>
        <v>175.06</v>
      </c>
      <c r="AU8" s="46"/>
      <c r="AV8" s="46"/>
      <c r="AW8" s="46"/>
      <c r="AX8" s="46"/>
      <c r="AY8" s="46"/>
      <c r="AZ8" s="46"/>
      <c r="BA8" s="46"/>
      <c r="BB8" s="46">
        <f>データ!$T$6</f>
        <v>36.89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91.8</v>
      </c>
      <c r="Q10" s="46"/>
      <c r="R10" s="46"/>
      <c r="S10" s="46"/>
      <c r="T10" s="46"/>
      <c r="U10" s="46"/>
      <c r="V10" s="46"/>
      <c r="W10" s="50">
        <f>データ!$Q$6</f>
        <v>2590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5870</v>
      </c>
      <c r="AM10" s="50"/>
      <c r="AN10" s="50"/>
      <c r="AO10" s="50"/>
      <c r="AP10" s="50"/>
      <c r="AQ10" s="50"/>
      <c r="AR10" s="50"/>
      <c r="AS10" s="50"/>
      <c r="AT10" s="46">
        <f>データ!$V$6</f>
        <v>11.21</v>
      </c>
      <c r="AU10" s="46"/>
      <c r="AV10" s="46"/>
      <c r="AW10" s="46"/>
      <c r="AX10" s="46"/>
      <c r="AY10" s="46"/>
      <c r="AZ10" s="46"/>
      <c r="BA10" s="46"/>
      <c r="BB10" s="46">
        <f>データ!$W$6</f>
        <v>523.64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111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109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42</v>
      </c>
      <c r="O85" s="27" t="str">
        <f>データ!EN6</f>
        <v>【0.54】</v>
      </c>
    </row>
  </sheetData>
  <sheetProtection algorithmName="SHA-512" hashValue="ypzYwajP2GFqsWosMAcge8ZRQD4sH+rv7Gio7bTfOzhAUtM5uqLoLKX4JPjQ/vRVdZVg4BO+jH8ahrDVVwb34A==" saltValue="ApTLnEK/mE0bPvxw4cSJp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54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2018</v>
      </c>
      <c r="C6" s="34">
        <f t="shared" ref="C6:W6" si="3">C7</f>
        <v>434281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高森町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91.8</v>
      </c>
      <c r="Q6" s="35">
        <f t="shared" si="3"/>
        <v>2590</v>
      </c>
      <c r="R6" s="35">
        <f t="shared" si="3"/>
        <v>6458</v>
      </c>
      <c r="S6" s="35">
        <f t="shared" si="3"/>
        <v>175.06</v>
      </c>
      <c r="T6" s="35">
        <f t="shared" si="3"/>
        <v>36.89</v>
      </c>
      <c r="U6" s="35">
        <f t="shared" si="3"/>
        <v>5870</v>
      </c>
      <c r="V6" s="35">
        <f t="shared" si="3"/>
        <v>11.21</v>
      </c>
      <c r="W6" s="35">
        <f t="shared" si="3"/>
        <v>523.64</v>
      </c>
      <c r="X6" s="36">
        <f>IF(X7="",NA(),X7)</f>
        <v>77.84</v>
      </c>
      <c r="Y6" s="36">
        <f t="shared" ref="Y6:AG6" si="4">IF(Y7="",NA(),Y7)</f>
        <v>71.81</v>
      </c>
      <c r="Z6" s="36">
        <f t="shared" si="4"/>
        <v>85.27</v>
      </c>
      <c r="AA6" s="36">
        <f t="shared" si="4"/>
        <v>82.7</v>
      </c>
      <c r="AB6" s="36">
        <f t="shared" si="4"/>
        <v>82.09</v>
      </c>
      <c r="AC6" s="36">
        <f t="shared" si="4"/>
        <v>75.09</v>
      </c>
      <c r="AD6" s="36">
        <f t="shared" si="4"/>
        <v>75.34</v>
      </c>
      <c r="AE6" s="36">
        <f t="shared" si="4"/>
        <v>76.650000000000006</v>
      </c>
      <c r="AF6" s="36">
        <f t="shared" si="4"/>
        <v>73.959999999999994</v>
      </c>
      <c r="AG6" s="36">
        <f t="shared" si="4"/>
        <v>75.010000000000005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744.13</v>
      </c>
      <c r="BF6" s="36">
        <f t="shared" ref="BF6:BN6" si="7">IF(BF7="",NA(),BF7)</f>
        <v>704.11</v>
      </c>
      <c r="BG6" s="36">
        <f t="shared" si="7"/>
        <v>660.59</v>
      </c>
      <c r="BH6" s="36">
        <f t="shared" si="7"/>
        <v>615.34</v>
      </c>
      <c r="BI6" s="36">
        <f t="shared" si="7"/>
        <v>646.4</v>
      </c>
      <c r="BJ6" s="36">
        <f t="shared" si="7"/>
        <v>1228.58</v>
      </c>
      <c r="BK6" s="36">
        <f t="shared" si="7"/>
        <v>1280.18</v>
      </c>
      <c r="BL6" s="36">
        <f t="shared" si="7"/>
        <v>1346.23</v>
      </c>
      <c r="BM6" s="36">
        <f t="shared" si="7"/>
        <v>1295.06</v>
      </c>
      <c r="BN6" s="36">
        <f t="shared" si="7"/>
        <v>1168.7</v>
      </c>
      <c r="BO6" s="35" t="str">
        <f>IF(BO7="","",IF(BO7="-","【-】","【"&amp;SUBSTITUTE(TEXT(BO7,"#,##0.00"),"-","△")&amp;"】"))</f>
        <v>【1,074.14】</v>
      </c>
      <c r="BP6" s="36">
        <f>IF(BP7="",NA(),BP7)</f>
        <v>66.17</v>
      </c>
      <c r="BQ6" s="36">
        <f t="shared" ref="BQ6:BY6" si="8">IF(BQ7="",NA(),BQ7)</f>
        <v>61.56</v>
      </c>
      <c r="BR6" s="36">
        <f t="shared" si="8"/>
        <v>72.27</v>
      </c>
      <c r="BS6" s="36">
        <f t="shared" si="8"/>
        <v>71.89</v>
      </c>
      <c r="BT6" s="36">
        <f t="shared" si="8"/>
        <v>71.28</v>
      </c>
      <c r="BU6" s="36">
        <f t="shared" si="8"/>
        <v>53.81</v>
      </c>
      <c r="BV6" s="36">
        <f t="shared" si="8"/>
        <v>53.62</v>
      </c>
      <c r="BW6" s="36">
        <f t="shared" si="8"/>
        <v>53.41</v>
      </c>
      <c r="BX6" s="36">
        <f t="shared" si="8"/>
        <v>53.29</v>
      </c>
      <c r="BY6" s="36">
        <f t="shared" si="8"/>
        <v>53.59</v>
      </c>
      <c r="BZ6" s="35" t="str">
        <f>IF(BZ7="","",IF(BZ7="-","【-】","【"&amp;SUBSTITUTE(TEXT(BZ7,"#,##0.00"),"-","△")&amp;"】"))</f>
        <v>【54.36】</v>
      </c>
      <c r="CA6" s="36">
        <f>IF(CA7="",NA(),CA7)</f>
        <v>184.92</v>
      </c>
      <c r="CB6" s="36">
        <f t="shared" ref="CB6:CJ6" si="9">IF(CB7="",NA(),CB7)</f>
        <v>204.19</v>
      </c>
      <c r="CC6" s="36">
        <f t="shared" si="9"/>
        <v>172.67</v>
      </c>
      <c r="CD6" s="36">
        <f t="shared" si="9"/>
        <v>170.26</v>
      </c>
      <c r="CE6" s="36">
        <f t="shared" si="9"/>
        <v>172.79</v>
      </c>
      <c r="CF6" s="36">
        <f t="shared" si="9"/>
        <v>284.64999999999998</v>
      </c>
      <c r="CG6" s="36">
        <f t="shared" si="9"/>
        <v>287.7</v>
      </c>
      <c r="CH6" s="36">
        <f t="shared" si="9"/>
        <v>277.39999999999998</v>
      </c>
      <c r="CI6" s="36">
        <f t="shared" si="9"/>
        <v>259.02</v>
      </c>
      <c r="CJ6" s="36">
        <f t="shared" si="9"/>
        <v>259.79000000000002</v>
      </c>
      <c r="CK6" s="35" t="str">
        <f>IF(CK7="","",IF(CK7="-","【-】","【"&amp;SUBSTITUTE(TEXT(CK7,"#,##0.00"),"-","△")&amp;"】"))</f>
        <v>【296.40】</v>
      </c>
      <c r="CL6" s="36">
        <f>IF(CL7="",NA(),CL7)</f>
        <v>44.13</v>
      </c>
      <c r="CM6" s="36">
        <f t="shared" ref="CM6:CU6" si="10">IF(CM7="",NA(),CM7)</f>
        <v>43.28</v>
      </c>
      <c r="CN6" s="36">
        <f t="shared" si="10"/>
        <v>43.23</v>
      </c>
      <c r="CO6" s="36">
        <f t="shared" si="10"/>
        <v>44.01</v>
      </c>
      <c r="CP6" s="36">
        <f t="shared" si="10"/>
        <v>42.52</v>
      </c>
      <c r="CQ6" s="36">
        <f t="shared" si="10"/>
        <v>58.96</v>
      </c>
      <c r="CR6" s="36">
        <f t="shared" si="10"/>
        <v>58.1</v>
      </c>
      <c r="CS6" s="36">
        <f t="shared" si="10"/>
        <v>56.19</v>
      </c>
      <c r="CT6" s="36">
        <f t="shared" si="10"/>
        <v>56.65</v>
      </c>
      <c r="CU6" s="36">
        <f t="shared" si="10"/>
        <v>56.41</v>
      </c>
      <c r="CV6" s="35" t="str">
        <f>IF(CV7="","",IF(CV7="-","【-】","【"&amp;SUBSTITUTE(TEXT(CV7,"#,##0.00"),"-","△")&amp;"】"))</f>
        <v>【55.95】</v>
      </c>
      <c r="CW6" s="36">
        <f>IF(CW7="",NA(),CW7)</f>
        <v>88.29</v>
      </c>
      <c r="CX6" s="36">
        <f t="shared" ref="CX6:DF6" si="11">IF(CX7="",NA(),CX7)</f>
        <v>88.3</v>
      </c>
      <c r="CY6" s="36">
        <f t="shared" si="11"/>
        <v>88.3</v>
      </c>
      <c r="CZ6" s="36">
        <f t="shared" si="11"/>
        <v>88.28</v>
      </c>
      <c r="DA6" s="36">
        <f t="shared" si="11"/>
        <v>88.27</v>
      </c>
      <c r="DB6" s="36">
        <f t="shared" si="11"/>
        <v>76.58</v>
      </c>
      <c r="DC6" s="36">
        <f t="shared" si="11"/>
        <v>76.69</v>
      </c>
      <c r="DD6" s="36">
        <f t="shared" si="11"/>
        <v>77.180000000000007</v>
      </c>
      <c r="DE6" s="36">
        <f t="shared" si="11"/>
        <v>76.13</v>
      </c>
      <c r="DF6" s="36">
        <f t="shared" si="11"/>
        <v>75.12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0.73</v>
      </c>
      <c r="EE6" s="36">
        <f t="shared" ref="EE6:EM6" si="14">IF(EE7="",NA(),EE7)</f>
        <v>0.28999999999999998</v>
      </c>
      <c r="EF6" s="36">
        <f t="shared" si="14"/>
        <v>0.1</v>
      </c>
      <c r="EG6" s="35">
        <f t="shared" si="14"/>
        <v>0</v>
      </c>
      <c r="EH6" s="35">
        <f t="shared" si="14"/>
        <v>0</v>
      </c>
      <c r="EI6" s="36">
        <f t="shared" si="14"/>
        <v>0.98</v>
      </c>
      <c r="EJ6" s="36">
        <f t="shared" si="14"/>
        <v>0.76</v>
      </c>
      <c r="EK6" s="36">
        <f t="shared" si="14"/>
        <v>0.8</v>
      </c>
      <c r="EL6" s="36">
        <f t="shared" si="14"/>
        <v>0.96</v>
      </c>
      <c r="EM6" s="36">
        <f t="shared" si="14"/>
        <v>0.65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434281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91.8</v>
      </c>
      <c r="Q7" s="39">
        <v>2590</v>
      </c>
      <c r="R7" s="39">
        <v>6458</v>
      </c>
      <c r="S7" s="39">
        <v>175.06</v>
      </c>
      <c r="T7" s="39">
        <v>36.89</v>
      </c>
      <c r="U7" s="39">
        <v>5870</v>
      </c>
      <c r="V7" s="39">
        <v>11.21</v>
      </c>
      <c r="W7" s="39">
        <v>523.64</v>
      </c>
      <c r="X7" s="39">
        <v>77.84</v>
      </c>
      <c r="Y7" s="39">
        <v>71.81</v>
      </c>
      <c r="Z7" s="39">
        <v>85.27</v>
      </c>
      <c r="AA7" s="39">
        <v>82.7</v>
      </c>
      <c r="AB7" s="39">
        <v>82.09</v>
      </c>
      <c r="AC7" s="39">
        <v>75.09</v>
      </c>
      <c r="AD7" s="39">
        <v>75.34</v>
      </c>
      <c r="AE7" s="39">
        <v>76.650000000000006</v>
      </c>
      <c r="AF7" s="39">
        <v>73.959999999999994</v>
      </c>
      <c r="AG7" s="39">
        <v>75.010000000000005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744.13</v>
      </c>
      <c r="BF7" s="39">
        <v>704.11</v>
      </c>
      <c r="BG7" s="39">
        <v>660.59</v>
      </c>
      <c r="BH7" s="39">
        <v>615.34</v>
      </c>
      <c r="BI7" s="39">
        <v>646.4</v>
      </c>
      <c r="BJ7" s="39">
        <v>1228.58</v>
      </c>
      <c r="BK7" s="39">
        <v>1280.18</v>
      </c>
      <c r="BL7" s="39">
        <v>1346.23</v>
      </c>
      <c r="BM7" s="39">
        <v>1295.06</v>
      </c>
      <c r="BN7" s="39">
        <v>1168.7</v>
      </c>
      <c r="BO7" s="39">
        <v>1074.1400000000001</v>
      </c>
      <c r="BP7" s="39">
        <v>66.17</v>
      </c>
      <c r="BQ7" s="39">
        <v>61.56</v>
      </c>
      <c r="BR7" s="39">
        <v>72.27</v>
      </c>
      <c r="BS7" s="39">
        <v>71.89</v>
      </c>
      <c r="BT7" s="39">
        <v>71.28</v>
      </c>
      <c r="BU7" s="39">
        <v>53.81</v>
      </c>
      <c r="BV7" s="39">
        <v>53.62</v>
      </c>
      <c r="BW7" s="39">
        <v>53.41</v>
      </c>
      <c r="BX7" s="39">
        <v>53.29</v>
      </c>
      <c r="BY7" s="39">
        <v>53.59</v>
      </c>
      <c r="BZ7" s="39">
        <v>54.36</v>
      </c>
      <c r="CA7" s="39">
        <v>184.92</v>
      </c>
      <c r="CB7" s="39">
        <v>204.19</v>
      </c>
      <c r="CC7" s="39">
        <v>172.67</v>
      </c>
      <c r="CD7" s="39">
        <v>170.26</v>
      </c>
      <c r="CE7" s="39">
        <v>172.79</v>
      </c>
      <c r="CF7" s="39">
        <v>284.64999999999998</v>
      </c>
      <c r="CG7" s="39">
        <v>287.7</v>
      </c>
      <c r="CH7" s="39">
        <v>277.39999999999998</v>
      </c>
      <c r="CI7" s="39">
        <v>259.02</v>
      </c>
      <c r="CJ7" s="39">
        <v>259.79000000000002</v>
      </c>
      <c r="CK7" s="39">
        <v>296.39999999999998</v>
      </c>
      <c r="CL7" s="39">
        <v>44.13</v>
      </c>
      <c r="CM7" s="39">
        <v>43.28</v>
      </c>
      <c r="CN7" s="39">
        <v>43.23</v>
      </c>
      <c r="CO7" s="39">
        <v>44.01</v>
      </c>
      <c r="CP7" s="39">
        <v>42.52</v>
      </c>
      <c r="CQ7" s="39">
        <v>58.96</v>
      </c>
      <c r="CR7" s="39">
        <v>58.1</v>
      </c>
      <c r="CS7" s="39">
        <v>56.19</v>
      </c>
      <c r="CT7" s="39">
        <v>56.65</v>
      </c>
      <c r="CU7" s="39">
        <v>56.41</v>
      </c>
      <c r="CV7" s="39">
        <v>55.95</v>
      </c>
      <c r="CW7" s="39">
        <v>88.29</v>
      </c>
      <c r="CX7" s="39">
        <v>88.3</v>
      </c>
      <c r="CY7" s="39">
        <v>88.3</v>
      </c>
      <c r="CZ7" s="39">
        <v>88.28</v>
      </c>
      <c r="DA7" s="39">
        <v>88.27</v>
      </c>
      <c r="DB7" s="39">
        <v>76.58</v>
      </c>
      <c r="DC7" s="39">
        <v>76.69</v>
      </c>
      <c r="DD7" s="39">
        <v>77.180000000000007</v>
      </c>
      <c r="DE7" s="39">
        <v>76.13</v>
      </c>
      <c r="DF7" s="39">
        <v>75.12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0.73</v>
      </c>
      <c r="EE7" s="39">
        <v>0.28999999999999998</v>
      </c>
      <c r="EF7" s="39">
        <v>0.1</v>
      </c>
      <c r="EG7" s="39">
        <v>0</v>
      </c>
      <c r="EH7" s="39">
        <v>0</v>
      </c>
      <c r="EI7" s="39">
        <v>0.98</v>
      </c>
      <c r="EJ7" s="39">
        <v>0.76</v>
      </c>
      <c r="EK7" s="39">
        <v>0.8</v>
      </c>
      <c r="EL7" s="39">
        <v>0.96</v>
      </c>
      <c r="EM7" s="39">
        <v>0.65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2020-01-15T06:11:42Z</cp:lastPrinted>
  <dcterms:created xsi:type="dcterms:W3CDTF">2019-12-05T04:40:01Z</dcterms:created>
  <dcterms:modified xsi:type="dcterms:W3CDTF">2020-01-15T06:11:44Z</dcterms:modified>
  <cp:category/>
</cp:coreProperties>
</file>