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k_adachi\Desktop\"/>
    </mc:Choice>
  </mc:AlternateContent>
  <xr:revisionPtr revIDLastSave="0" documentId="13_ncr:1_{5748728B-11CD-4FA6-8923-BED0B197EFF5}" xr6:coauthVersionLast="45" xr6:coauthVersionMax="45" xr10:uidLastSave="{00000000-0000-0000-0000-000000000000}"/>
  <workbookProtection workbookAlgorithmName="SHA-512" workbookHashValue="AY3FrxCmTj/YPhIMHmp3pLqHOEtXPS3izL5P+U/a3D6kWtKISROA99Vmd+uzWc0uqALSkcMGLAtK7tw34p28oA==" workbookSaltValue="kAUI1ogErMPFY0t96Haawg=="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BB10" i="4"/>
  <c r="AT10" i="4"/>
  <c r="AL10" i="4"/>
  <c r="W10" i="4"/>
  <c r="AT8" i="4"/>
  <c r="AD8" i="4"/>
  <c r="P8" i="4"/>
  <c r="I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<sst xmlns="http://schemas.openxmlformats.org/spreadsheetml/2006/main" count="225" uniqueCount="112">
  <si>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</si>
  <si>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</si>
  <si>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</si>
  <si>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</si>
  <si>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</si>
  <si>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</si>
  <si>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</si>
  <si>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</si>
  <si>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</si>
  <si>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</si>
  <si>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</si>
  <si>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</si>
  <si>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</si>
  <si>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</si>
  <si>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</si>
  <si>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</si>
  <si>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</si>
  <si>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</si>
  <si>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</si>
  <si>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</si>
  <si>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</si>
  <si>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</si>
  <si>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</si>
  <si>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</si>
  <si>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</si>
  <si>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</si>
  <si>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</si>
  <si>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</si>
  <si>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</si>
  <si>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</si>
  <si>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</si>
  <si>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</si>
  <si>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</si>
  <si>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</si>
  <si>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</si>
  <si>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</si>
  <si>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</si>
  <si>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</si>
  <si>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</si>
  <si>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</si>
  <si>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</si>
  <si>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</si>
  <si>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</si>
  <si>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</si>
  <si>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</si>
  <si>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</si>
  <si>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</si>
  <si>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</si>
  <si>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</si>
  <si>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</si>
  <si>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</si>
  <si>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</si>
  <si>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</si>
  <si>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</si>
  <si>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</si>
  <si>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</si>
  <si>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</si>
  <si>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</si>
  <si>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</si>
  <si>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</si>
  <si>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</si>
  <si>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</si>
  <si>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</si>
  <si>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</si>
  <si>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</si>
  <si>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</si>
  <si>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</si>
  <si>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</si>
  <si>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</si>
  <si>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</si>
  <si>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</si>
  <si>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</si>
  <si>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</si>
  <si>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</si>
  <si>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</si>
  <si>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</si>
  <si>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</si>
  <si>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</si>
  <si>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</si>
  <si>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</si>
  <si>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</si>
  <si>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</si>
  <si>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</si>
  <si>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</si>
  <si>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</si>
  <si>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</si>
  <si>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</si>
  <si>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</si>
  <si>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</si>
  <si>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</si>
  <si>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</si>
  <si>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</si>
  <si>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</si>
  <si>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</si>
  <si>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</si>
  <si>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</si>
  <si>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</si>
  <si>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</si>
  <si>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</si>
  <si>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</si>
  <si>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</si>
  <si>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</si>
  <si>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</si>
  <si>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</si>
  <si>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</si>
  <si>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</si>
  <si>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</si>
  <si>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</si>
  <si>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</si>
  <si>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①収益的収支比率は100％である。全国及び類似団体を上回る状況であり、収支は健全な水準である。
②該当数値なし。
③該当数値なし。
④企業債残高対給水収益比率は、全国及び類似団体を大きく下回っている。これは起債が伴う改良工事を長年行っていないためで、起債も平成26年度末で終了した。
⑤料金回収率は100%である。全国及び類似団体を大きく上回っており、健全な水準である。H28は、熊本地震によるものである。
⑥給水原価は、全国及び類似団体を下回ってる。これは、浄水場がない等水道施設に大きな経費がかからないことが要因である。H28は、熊本地震によるものである。
⑦施設利用率は、全国及び類似団体を上回っている。これはこの地域が旅館街という特性のためで、住民の生活水だけではなく、旅館経営に活用しているためである。
⑧有収率は、全国及び類似団体を下回っている。これは、設立当初より50年近くなるが大規模な改修工事を行っておらず、配水管等施設の老朽化が著しいためである。</t>
    <phoneticPr fontId="4"/>
  </si>
  <si>
    <t>①該当数値なし
②該当数値なし
③管路更新率は、全国及び類似団体を下回っている。これは、修繕で賄っており大規模な配水管布設替工事を行っていないためである。</t>
    <phoneticPr fontId="4"/>
  </si>
  <si>
    <t>　収益的収支比率や料金回収率など高い数字を示し、収支的には良好な運営が出来ていると判断している。しかし、設立当初から50年を迎えようとする中で、これまで大規模な改良工事を行っていないため、施設の老朽化が著しいのが現状である。旅館施設が多く稼働率も高いことから、施設の改修並びに管路更新は避けられない課題となっている。今後も課題解消に向けた取組を検討していくものである。
　経営戦略については、今後策定予定である。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</si>
</sst>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2.39</c:v>
                </c:pt>
                <c:pt idx="3">
                  <c:v>0</c:v>
                </c:pt>
                <c:pt idx="4">
                  <c:v>0</c:v>
                </c:pt>
              </c:numCache>
            </c:numRef>
          </c:val>
          <c:extLst>
            <c:ext xmlns:c16="http://schemas.microsoft.com/office/drawing/2014/chart" uri="{C3380CC4-5D6E-409C-BE32-E72D297353CC}">
              <c16:uniqueId val="{00000000-F5DE-4533-8AEE-0D0C60CFBA5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F5DE-4533-8AEE-0D0C60CFBA5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429.57</c:v>
                </c:pt>
                <c:pt idx="1">
                  <c:v>303.68</c:v>
                </c:pt>
                <c:pt idx="2">
                  <c:v>40.770000000000003</c:v>
                </c:pt>
                <c:pt idx="3">
                  <c:v>52.25</c:v>
                </c:pt>
                <c:pt idx="4">
                  <c:v>57.25</c:v>
                </c:pt>
              </c:numCache>
            </c:numRef>
          </c:val>
          <c:extLst>
            <c:ext xmlns:c16="http://schemas.microsoft.com/office/drawing/2014/chart" uri="{C3380CC4-5D6E-409C-BE32-E72D297353CC}">
              <c16:uniqueId val="{00000000-F62B-46E9-831F-8185FD3194D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F62B-46E9-831F-8185FD3194D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32.96</c:v>
                </c:pt>
                <c:pt idx="1">
                  <c:v>35.950000000000003</c:v>
                </c:pt>
                <c:pt idx="2">
                  <c:v>48.67</c:v>
                </c:pt>
                <c:pt idx="3">
                  <c:v>59.46</c:v>
                </c:pt>
                <c:pt idx="4">
                  <c:v>56.44</c:v>
                </c:pt>
              </c:numCache>
            </c:numRef>
          </c:val>
          <c:extLst>
            <c:ext xmlns:c16="http://schemas.microsoft.com/office/drawing/2014/chart" uri="{C3380CC4-5D6E-409C-BE32-E72D297353CC}">
              <c16:uniqueId val="{00000000-D10E-48AD-A18C-5366D33C91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D10E-48AD-A18C-5366D33C91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EC-4884-9745-F205B479FEE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EAEC-4884-9745-F205B479FEE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9A-440D-B793-A9EEAF225EE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9A-440D-B793-A9EEAF225EE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8B-4023-89F8-E999F0128C4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8B-4023-89F8-E999F0128C4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4-4A34-B833-34DECF723FB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4-4A34-B833-34DECF723FB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A7-4A89-A621-86C873CC8BB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A7-4A89-A621-86C873CC8BB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formatCode="#,##0.00;&quot;△&quot;#,##0.00;&quot;-&quot;">
                  <c:v>11.42</c:v>
                </c:pt>
                <c:pt idx="1">
                  <c:v>0</c:v>
                </c:pt>
                <c:pt idx="2">
                  <c:v>0</c:v>
                </c:pt>
                <c:pt idx="3">
                  <c:v>0</c:v>
                </c:pt>
                <c:pt idx="4">
                  <c:v>0</c:v>
                </c:pt>
              </c:numCache>
            </c:numRef>
          </c:val>
          <c:extLst>
            <c:ext xmlns:c16="http://schemas.microsoft.com/office/drawing/2014/chart" uri="{C3380CC4-5D6E-409C-BE32-E72D297353CC}">
              <c16:uniqueId val="{00000000-308E-4D73-AAF9-5FE3937211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308E-4D73-AAF9-5FE3937211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c:v>
                </c:pt>
                <c:pt idx="1">
                  <c:v>100</c:v>
                </c:pt>
                <c:pt idx="2">
                  <c:v>14.12</c:v>
                </c:pt>
                <c:pt idx="3">
                  <c:v>100</c:v>
                </c:pt>
                <c:pt idx="4">
                  <c:v>100</c:v>
                </c:pt>
              </c:numCache>
            </c:numRef>
          </c:val>
          <c:extLst>
            <c:ext xmlns:c16="http://schemas.microsoft.com/office/drawing/2014/chart" uri="{C3380CC4-5D6E-409C-BE32-E72D297353CC}">
              <c16:uniqueId val="{00000000-68B4-4E5D-9660-CD11795D616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68B4-4E5D-9660-CD11795D616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60.86</c:v>
                </c:pt>
                <c:pt idx="1">
                  <c:v>65.290000000000006</c:v>
                </c:pt>
                <c:pt idx="2">
                  <c:v>529.98</c:v>
                </c:pt>
                <c:pt idx="3">
                  <c:v>68.8</c:v>
                </c:pt>
                <c:pt idx="4">
                  <c:v>70.290000000000006</c:v>
                </c:pt>
              </c:numCache>
            </c:numRef>
          </c:val>
          <c:extLst>
            <c:ext xmlns:c16="http://schemas.microsoft.com/office/drawing/2014/chart" uri="{C3380CC4-5D6E-409C-BE32-E72D297353CC}">
              <c16:uniqueId val="{00000000-7A00-411A-9AD8-9A029FF8812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7A00-411A-9AD8-9A029FF8812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7136</v>
      </c>
      <c r="AM8" s="50"/>
      <c r="AN8" s="50"/>
      <c r="AO8" s="50"/>
      <c r="AP8" s="50"/>
      <c r="AQ8" s="50"/>
      <c r="AR8" s="50"/>
      <c r="AS8" s="50"/>
      <c r="AT8" s="46">
        <f>データ!$S$6</f>
        <v>136.94</v>
      </c>
      <c r="AU8" s="46"/>
      <c r="AV8" s="46"/>
      <c r="AW8" s="46"/>
      <c r="AX8" s="46"/>
      <c r="AY8" s="46"/>
      <c r="AZ8" s="46"/>
      <c r="BA8" s="46"/>
      <c r="BB8" s="46">
        <f>データ!$T$6</f>
        <v>52.11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4.12</v>
      </c>
      <c r="Q10" s="46"/>
      <c r="R10" s="46"/>
      <c r="S10" s="46"/>
      <c r="T10" s="46"/>
      <c r="U10" s="46"/>
      <c r="V10" s="46"/>
      <c r="W10" s="50">
        <f>データ!$Q$6</f>
        <v>1180</v>
      </c>
      <c r="X10" s="50"/>
      <c r="Y10" s="50"/>
      <c r="Z10" s="50"/>
      <c r="AA10" s="50"/>
      <c r="AB10" s="50"/>
      <c r="AC10" s="50"/>
      <c r="AD10" s="2"/>
      <c r="AE10" s="2"/>
      <c r="AF10" s="2"/>
      <c r="AG10" s="2"/>
      <c r="AH10" s="2"/>
      <c r="AI10" s="2"/>
      <c r="AJ10" s="2"/>
      <c r="AK10" s="2"/>
      <c r="AL10" s="50">
        <f>データ!$U$6</f>
        <v>291</v>
      </c>
      <c r="AM10" s="50"/>
      <c r="AN10" s="50"/>
      <c r="AO10" s="50"/>
      <c r="AP10" s="50"/>
      <c r="AQ10" s="50"/>
      <c r="AR10" s="50"/>
      <c r="AS10" s="50"/>
      <c r="AT10" s="46">
        <f>データ!$V$6</f>
        <v>0.22</v>
      </c>
      <c r="AU10" s="46"/>
      <c r="AV10" s="46"/>
      <c r="AW10" s="46"/>
      <c r="AX10" s="46"/>
      <c r="AY10" s="46"/>
      <c r="AZ10" s="46"/>
      <c r="BA10" s="46"/>
      <c r="BB10" s="46">
        <f>データ!$W$6</f>
        <v>1322.73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JuNwWxr3s9KRbDhWNVQefIlMAYs5CnDjkN+GoNJTj8SR6dIjVc1aQLKa6aHNlj5Wmlu00A7kMcn4c6oRJez0A==" saltValue="tO9yfxGHith6maIvN0dO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434248</v>
      </c>
      <c r="D6" s="34">
        <f t="shared" si="3"/>
        <v>47</v>
      </c>
      <c r="E6" s="34">
        <f t="shared" si="3"/>
        <v>1</v>
      </c>
      <c r="F6" s="34">
        <f t="shared" si="3"/>
        <v>0</v>
      </c>
      <c r="G6" s="34">
        <f t="shared" si="3"/>
        <v>0</v>
      </c>
      <c r="H6" s="34" t="str">
        <f t="shared" si="3"/>
        <v>熊本県　小国町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4.12</v>
      </c>
      <c r="Q6" s="35">
        <f t="shared" si="3"/>
        <v>1180</v>
      </c>
      <c r="R6" s="35">
        <f t="shared" si="3"/>
        <v>7136</v>
      </c>
      <c r="S6" s="35">
        <f t="shared" si="3"/>
        <v>136.94</v>
      </c>
      <c r="T6" s="35">
        <f t="shared" si="3"/>
        <v>52.11</v>
      </c>
      <c r="U6" s="35">
        <f t="shared" si="3"/>
        <v>291</v>
      </c>
      <c r="V6" s="35">
        <f t="shared" si="3"/>
        <v>0.22</v>
      </c>
      <c r="W6" s="35">
        <f t="shared" si="3"/>
        <v>1322.73</v>
      </c>
      <c r="X6" s="36">
        <f>IF(X7="",NA(),X7)</f>
        <v>100</v>
      </c>
      <c r="Y6" s="36">
        <f t="shared" ref="Y6:AG6" si="4">IF(Y7="",NA(),Y7)</f>
        <v>100</v>
      </c>
      <c r="Z6" s="36">
        <f t="shared" si="4"/>
        <v>100</v>
      </c>
      <c r="AA6" s="36">
        <f t="shared" si="4"/>
        <v>100</v>
      </c>
      <c r="AB6" s="36">
        <f t="shared" si="4"/>
        <v>100</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11.42</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100</v>
      </c>
      <c r="BQ6" s="36">
        <f t="shared" ref="BQ6:BY6" si="8">IF(BQ7="",NA(),BQ7)</f>
        <v>100</v>
      </c>
      <c r="BR6" s="36">
        <f t="shared" si="8"/>
        <v>14.12</v>
      </c>
      <c r="BS6" s="36">
        <f t="shared" si="8"/>
        <v>100</v>
      </c>
      <c r="BT6" s="36">
        <f t="shared" si="8"/>
        <v>100</v>
      </c>
      <c r="BU6" s="36">
        <f t="shared" si="8"/>
        <v>24.39</v>
      </c>
      <c r="BV6" s="36">
        <f t="shared" si="8"/>
        <v>22.67</v>
      </c>
      <c r="BW6" s="36">
        <f t="shared" si="8"/>
        <v>37.92</v>
      </c>
      <c r="BX6" s="36">
        <f t="shared" si="8"/>
        <v>40.89</v>
      </c>
      <c r="BY6" s="36">
        <f t="shared" si="8"/>
        <v>41.25</v>
      </c>
      <c r="BZ6" s="35" t="str">
        <f>IF(BZ7="","",IF(BZ7="-","【-】","【"&amp;SUBSTITUTE(TEXT(BZ7,"#,##0.00"),"-","△")&amp;"】"))</f>
        <v>【54.36】</v>
      </c>
      <c r="CA6" s="36">
        <f>IF(CA7="",NA(),CA7)</f>
        <v>60.86</v>
      </c>
      <c r="CB6" s="36">
        <f t="shared" ref="CB6:CJ6" si="9">IF(CB7="",NA(),CB7)</f>
        <v>65.290000000000006</v>
      </c>
      <c r="CC6" s="36">
        <f t="shared" si="9"/>
        <v>529.98</v>
      </c>
      <c r="CD6" s="36">
        <f t="shared" si="9"/>
        <v>68.8</v>
      </c>
      <c r="CE6" s="36">
        <f t="shared" si="9"/>
        <v>70.290000000000006</v>
      </c>
      <c r="CF6" s="36">
        <f t="shared" si="9"/>
        <v>734.18</v>
      </c>
      <c r="CG6" s="36">
        <f t="shared" si="9"/>
        <v>789.62</v>
      </c>
      <c r="CH6" s="36">
        <f t="shared" si="9"/>
        <v>423.18</v>
      </c>
      <c r="CI6" s="36">
        <f t="shared" si="9"/>
        <v>383.2</v>
      </c>
      <c r="CJ6" s="36">
        <f t="shared" si="9"/>
        <v>383.25</v>
      </c>
      <c r="CK6" s="35" t="str">
        <f>IF(CK7="","",IF(CK7="-","【-】","【"&amp;SUBSTITUTE(TEXT(CK7,"#,##0.00"),"-","△")&amp;"】"))</f>
        <v>【296.40】</v>
      </c>
      <c r="CL6" s="36">
        <f>IF(CL7="",NA(),CL7)</f>
        <v>429.57</v>
      </c>
      <c r="CM6" s="36">
        <f t="shared" ref="CM6:CU6" si="10">IF(CM7="",NA(),CM7)</f>
        <v>303.68</v>
      </c>
      <c r="CN6" s="36">
        <f t="shared" si="10"/>
        <v>40.770000000000003</v>
      </c>
      <c r="CO6" s="36">
        <f t="shared" si="10"/>
        <v>52.25</v>
      </c>
      <c r="CP6" s="36">
        <f t="shared" si="10"/>
        <v>57.25</v>
      </c>
      <c r="CQ6" s="36">
        <f t="shared" si="10"/>
        <v>48.36</v>
      </c>
      <c r="CR6" s="36">
        <f t="shared" si="10"/>
        <v>48.7</v>
      </c>
      <c r="CS6" s="36">
        <f t="shared" si="10"/>
        <v>46.9</v>
      </c>
      <c r="CT6" s="36">
        <f t="shared" si="10"/>
        <v>47.95</v>
      </c>
      <c r="CU6" s="36">
        <f t="shared" si="10"/>
        <v>48.26</v>
      </c>
      <c r="CV6" s="35" t="str">
        <f>IF(CV7="","",IF(CV7="-","【-】","【"&amp;SUBSTITUTE(TEXT(CV7,"#,##0.00"),"-","△")&amp;"】"))</f>
        <v>【55.95】</v>
      </c>
      <c r="CW6" s="36">
        <f>IF(CW7="",NA(),CW7)</f>
        <v>32.96</v>
      </c>
      <c r="CX6" s="36">
        <f t="shared" ref="CX6:DF6" si="11">IF(CX7="",NA(),CX7)</f>
        <v>35.950000000000003</v>
      </c>
      <c r="CY6" s="36">
        <f t="shared" si="11"/>
        <v>48.67</v>
      </c>
      <c r="CZ6" s="36">
        <f t="shared" si="11"/>
        <v>59.46</v>
      </c>
      <c r="DA6" s="36">
        <f t="shared" si="11"/>
        <v>56.44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2.39</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434248</v>
      </c>
      <c r="D7" s="38">
        <v>47</v>
      </c>
      <c r="E7" s="38">
        <v>1</v>
      </c>
      <c r="F7" s="38">
        <v>0</v>
      </c>
      <c r="G7" s="38">
        <v>0</v>
      </c>
      <c r="H7" s="38" t="s">
        <v>96</v>
      </c>
      <c r="I7" s="38" t="s">
        <v>97</v>
      </c>
      <c r="J7" s="38" t="s">
        <v>98</v>
      </c>
      <c r="K7" s="38" t="s">
        <v>99</v>
      </c>
      <c r="L7" s="38" t="s">
        <v>100</v>
      </c>
      <c r="M7" s="38" t="s">
        <v>101</v>
      </c>
      <c r="N7" s="39" t="s">
        <v>102</v>
      </c>
      <c r="O7" s="39" t="s">
        <v>103</v>
      </c>
      <c r="P7" s="39">
        <v>4.12</v>
      </c>
      <c r="Q7" s="39">
        <v>1180</v>
      </c>
      <c r="R7" s="39">
        <v>7136</v>
      </c>
      <c r="S7" s="39">
        <v>136.94</v>
      </c>
      <c r="T7" s="39">
        <v>52.11</v>
      </c>
      <c r="U7" s="39">
        <v>291</v>
      </c>
      <c r="V7" s="39">
        <v>0.22</v>
      </c>
      <c r="W7" s="39">
        <v>1322.73</v>
      </c>
      <c r="X7" s="39">
        <v>100</v>
      </c>
      <c r="Y7" s="39">
        <v>100</v>
      </c>
      <c r="Z7" s="39">
        <v>100</v>
      </c>
      <c r="AA7" s="39">
        <v>100</v>
      </c>
      <c r="AB7" s="39">
        <v>100</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11.42</v>
      </c>
      <c r="BF7" s="39">
        <v>0</v>
      </c>
      <c r="BG7" s="39">
        <v>0</v>
      </c>
      <c r="BH7" s="39">
        <v>0</v>
      </c>
      <c r="BI7" s="39">
        <v>0</v>
      </c>
      <c r="BJ7" s="39">
        <v>1486.62</v>
      </c>
      <c r="BK7" s="39">
        <v>1510.14</v>
      </c>
      <c r="BL7" s="39">
        <v>1595.62</v>
      </c>
      <c r="BM7" s="39">
        <v>1302.33</v>
      </c>
      <c r="BN7" s="39">
        <v>1274.21</v>
      </c>
      <c r="BO7" s="39">
        <v>1074.1400000000001</v>
      </c>
      <c r="BP7" s="39">
        <v>100</v>
      </c>
      <c r="BQ7" s="39">
        <v>100</v>
      </c>
      <c r="BR7" s="39">
        <v>14.12</v>
      </c>
      <c r="BS7" s="39">
        <v>100</v>
      </c>
      <c r="BT7" s="39">
        <v>100</v>
      </c>
      <c r="BU7" s="39">
        <v>24.39</v>
      </c>
      <c r="BV7" s="39">
        <v>22.67</v>
      </c>
      <c r="BW7" s="39">
        <v>37.92</v>
      </c>
      <c r="BX7" s="39">
        <v>40.89</v>
      </c>
      <c r="BY7" s="39">
        <v>41.25</v>
      </c>
      <c r="BZ7" s="39">
        <v>54.36</v>
      </c>
      <c r="CA7" s="39">
        <v>60.86</v>
      </c>
      <c r="CB7" s="39">
        <v>65.290000000000006</v>
      </c>
      <c r="CC7" s="39">
        <v>529.98</v>
      </c>
      <c r="CD7" s="39">
        <v>68.8</v>
      </c>
      <c r="CE7" s="39">
        <v>70.290000000000006</v>
      </c>
      <c r="CF7" s="39">
        <v>734.18</v>
      </c>
      <c r="CG7" s="39">
        <v>789.62</v>
      </c>
      <c r="CH7" s="39">
        <v>423.18</v>
      </c>
      <c r="CI7" s="39">
        <v>383.2</v>
      </c>
      <c r="CJ7" s="39">
        <v>383.25</v>
      </c>
      <c r="CK7" s="39">
        <v>296.39999999999998</v>
      </c>
      <c r="CL7" s="39">
        <v>429.57</v>
      </c>
      <c r="CM7" s="39">
        <v>303.68</v>
      </c>
      <c r="CN7" s="39">
        <v>40.770000000000003</v>
      </c>
      <c r="CO7" s="39">
        <v>52.25</v>
      </c>
      <c r="CP7" s="39">
        <v>57.25</v>
      </c>
      <c r="CQ7" s="39">
        <v>48.36</v>
      </c>
      <c r="CR7" s="39">
        <v>48.7</v>
      </c>
      <c r="CS7" s="39">
        <v>46.9</v>
      </c>
      <c r="CT7" s="39">
        <v>47.95</v>
      </c>
      <c r="CU7" s="39">
        <v>48.26</v>
      </c>
      <c r="CV7" s="39">
        <v>55.95</v>
      </c>
      <c r="CW7" s="39">
        <v>32.96</v>
      </c>
      <c r="CX7" s="39">
        <v>35.950000000000003</v>
      </c>
      <c r="CY7" s="39">
        <v>48.67</v>
      </c>
      <c r="CZ7" s="39">
        <v>59.46</v>
      </c>
      <c r="DA7" s="39">
        <v>56.44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2.39</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k_adachi</cp:lastModifiedBy>
  <dcterms:created xsi:type="dcterms:W3CDTF">2019-12-05T04:39:59Z</dcterms:created>
  <dcterms:modified xsi:type="dcterms:W3CDTF">2020-01-15T00:16:46Z</dcterms:modified>
  <cp:category/>
</cp:coreProperties>
</file>