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19_和水町【病院、下水道、簡水】格納済\簡水\"/>
    </mc:Choice>
  </mc:AlternateContent>
  <workbookProtection workbookAlgorithmName="SHA-512" workbookHashValue="kSPNl9b7dHoQ17WQ48UtdpZdIY8FlTWcRIglOU5cGYu1UZOBgNzdtl4+y/wlHp05u8vBN4FEfODP7qhZSutgBQ==" workbookSaltValue="yMOn2IxXd/CZP3fxb14rLw==" workbookSpinCount="100000" lockStructure="1"/>
  <bookViews>
    <workbookView xWindow="0" yWindow="0" windowWidth="18450" windowHeight="72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<sst xmlns="http://schemas.openxmlformats.org/spreadsheetml/2006/main" count="225" uniqueCount="113">
  <si>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</si>
  <si>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</si>
  <si>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</si>
  <si>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</si>
  <si>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</si>
  <si>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</si>
  <si>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</si>
  <si>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</si>
  <si>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</si>
  <si>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</si>
  <si>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</si>
  <si>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</si>
  <si>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</si>
  <si>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</si>
  <si>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</si>
  <si>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</si>
  <si>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</si>
  <si>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</si>
  <si>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</si>
  <si>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</si>
  <si>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</si>
  <si>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</si>
  <si>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</si>
  <si>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</si>
  <si>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</si>
  <si>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</si>
  <si>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</si>
  <si>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</si>
  <si>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</si>
  <si>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</si>
  <si>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</si>
  <si>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</si>
  <si>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</si>
  <si>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</si>
  <si>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</si>
  <si>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</si>
  <si>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</si>
  <si>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</si>
  <si>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</si>
  <si>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</si>
  <si>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</si>
  <si>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</si>
  <si>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</si>
  <si>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</si>
  <si>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</si>
  <si>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</si>
  <si>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</si>
  <si>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</si>
  <si>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</si>
  <si>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</si>
  <si>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</si>
  <si>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</si>
  <si>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</si>
  <si>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</si>
  <si>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</si>
  <si>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</si>
  <si>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</si>
  <si>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</si>
  <si>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</si>
  <si>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</si>
  <si>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</si>
  <si>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</si>
  <si>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</si>
  <si>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</si>
  <si>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</si>
  <si>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</si>
  <si>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</si>
  <si>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</si>
  <si>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</si>
  <si>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</si>
  <si>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</si>
  <si>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</si>
  <si>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</si>
  <si>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</si>
  <si>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</si>
  <si>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</si>
  <si>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</si>
  <si>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</si>
  <si>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</si>
  <si>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</si>
  <si>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</si>
  <si>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</si>
  <si>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</si>
  <si>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</si>
  <si>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</si>
  <si>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</si>
  <si>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</si>
  <si>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</si>
  <si>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</si>
  <si>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</si>
  <si>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</si>
  <si>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</si>
  <si>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</si>
  <si>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</si>
  <si>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</si>
  <si>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</si>
  <si>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</si>
  <si>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和水町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</si>
  <si>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</si>
  <si>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</si>
  <si>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</si>
  <si>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</si>
  <si>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</si>
  <si>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</si>
  <si>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</si>
  <si>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</si>
  <si>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</si>
  <si>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</si>
  <si>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</si>
  <si>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</si>
  <si>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時点では概ね堅調な経営状況ではあるものの、維持管理費の増加や起債償還など財政的に厳しい状況にあり、施設のポンプや設備等も更新時期を迎えています。計画的に更新を進めて行くために計画を作成し財政状況を見ながら事業を進めて行きます。
　また、急速な人口減少等に伴うサービス需要の減少や施設の老朽化に伴う更新需要の増大等、経営環境が厳しさを増す中、経費の削減、企業債残高の低減等により、将来負担の軽減を図るとともに、将来の需要に見合った施設計画の策定、水道施設の老朽施設の更新、老朽管の更新への効率的な財源配分に努め、経営基盤の強化を図ります。
　和水町簡易水道事業は、平成29年3月に経営戦略の策定を行っています。</t>
    <rPh sb="1" eb="4">
      <t>ゲンジテン</t>
    </rPh>
    <rPh sb="6" eb="7">
      <t>オオム</t>
    </rPh>
    <rPh sb="8" eb="10">
      <t>ケンチョウ</t>
    </rPh>
    <rPh sb="11" eb="13">
      <t>ケイエイ</t>
    </rPh>
    <rPh sb="13" eb="15">
      <t>ジョウキョウ</t>
    </rPh>
    <rPh sb="104" eb="106">
      <t>ジギョウ</t>
    </rPh>
    <rPh sb="120" eb="122">
      <t>キュウソク</t>
    </rPh>
    <rPh sb="123" eb="125">
      <t>ジンコウ</t>
    </rPh>
    <rPh sb="125" eb="127">
      <t>ゲンショウ</t>
    </rPh>
    <rPh sb="127" eb="128">
      <t>トウ</t>
    </rPh>
    <rPh sb="129" eb="130">
      <t>トモナ</t>
    </rPh>
    <rPh sb="135" eb="137">
      <t>ジュヨウ</t>
    </rPh>
    <rPh sb="138" eb="140">
      <t>ゲンショウ</t>
    </rPh>
    <rPh sb="141" eb="143">
      <t>シセツ</t>
    </rPh>
    <rPh sb="144" eb="147">
      <t>ロウキュウカ</t>
    </rPh>
    <rPh sb="148" eb="149">
      <t>トモナ</t>
    </rPh>
    <rPh sb="150" eb="152">
      <t>コウシン</t>
    </rPh>
    <rPh sb="152" eb="154">
      <t>ジュヨウ</t>
    </rPh>
    <rPh sb="155" eb="157">
      <t>ゾウダイ</t>
    </rPh>
    <rPh sb="157" eb="158">
      <t>トウ</t>
    </rPh>
    <rPh sb="159" eb="161">
      <t>ケイエイ</t>
    </rPh>
    <rPh sb="161" eb="163">
      <t>カンキョウ</t>
    </rPh>
    <rPh sb="164" eb="165">
      <t>キビ</t>
    </rPh>
    <rPh sb="168" eb="169">
      <t>マ</t>
    </rPh>
    <rPh sb="170" eb="171">
      <t>ナカ</t>
    </rPh>
    <rPh sb="172" eb="174">
      <t>ケイヒ</t>
    </rPh>
    <rPh sb="175" eb="177">
      <t>サクゲン</t>
    </rPh>
    <rPh sb="178" eb="180">
      <t>キギョウ</t>
    </rPh>
    <rPh sb="180" eb="181">
      <t>サイ</t>
    </rPh>
    <rPh sb="181" eb="183">
      <t>ザンダカ</t>
    </rPh>
    <rPh sb="184" eb="186">
      <t>テイゲン</t>
    </rPh>
    <rPh sb="186" eb="187">
      <t>トウ</t>
    </rPh>
    <rPh sb="191" eb="193">
      <t>ショウライ</t>
    </rPh>
    <rPh sb="193" eb="195">
      <t>フタン</t>
    </rPh>
    <rPh sb="196" eb="198">
      <t>ケイゲン</t>
    </rPh>
    <rPh sb="199" eb="200">
      <t>ハカ</t>
    </rPh>
    <rPh sb="206" eb="208">
      <t>ショウライ</t>
    </rPh>
    <rPh sb="209" eb="211">
      <t>ジュヨウ</t>
    </rPh>
    <rPh sb="212" eb="214">
      <t>ミア</t>
    </rPh>
    <rPh sb="216" eb="218">
      <t>シセツ</t>
    </rPh>
    <rPh sb="218" eb="220">
      <t>ケイカク</t>
    </rPh>
    <rPh sb="221" eb="223">
      <t>サクテイ</t>
    </rPh>
    <rPh sb="224" eb="226">
      <t>スイドウ</t>
    </rPh>
    <rPh sb="226" eb="228">
      <t>シセツ</t>
    </rPh>
    <rPh sb="229" eb="231">
      <t>ロウキュウ</t>
    </rPh>
    <rPh sb="231" eb="233">
      <t>シセツ</t>
    </rPh>
    <rPh sb="234" eb="236">
      <t>コウシン</t>
    </rPh>
    <rPh sb="237" eb="239">
      <t>ロウキュウ</t>
    </rPh>
    <rPh sb="239" eb="240">
      <t>カン</t>
    </rPh>
    <rPh sb="241" eb="243">
      <t>コウシン</t>
    </rPh>
    <rPh sb="245" eb="248">
      <t>コウリツテキ</t>
    </rPh>
    <rPh sb="249" eb="251">
      <t>ザイゲン</t>
    </rPh>
    <rPh sb="251" eb="253">
      <t>ハイブン</t>
    </rPh>
    <rPh sb="254" eb="255">
      <t>ツト</t>
    </rPh>
    <rPh sb="257" eb="259">
      <t>ケイエイ</t>
    </rPh>
    <rPh sb="259" eb="261">
      <t>キバン</t>
    </rPh>
    <rPh sb="262" eb="264">
      <t>キョウカ</t>
    </rPh>
    <rPh sb="265" eb="266">
      <t>ハカ</t>
    </rPh>
    <rPh sb="272" eb="275">
      <t>ナゴミマチ</t>
    </rPh>
    <rPh sb="275" eb="277">
      <t>カンイ</t>
    </rPh>
    <rPh sb="277" eb="279">
      <t>スイドウ</t>
    </rPh>
    <rPh sb="279" eb="281">
      <t>ジギョウ</t>
    </rPh>
    <rPh sb="291" eb="293">
      <t>ケイエイ</t>
    </rPh>
    <rPh sb="299" eb="300">
      <t>オコナ</t>
    </rPh>
    <phoneticPr fontId="4"/>
  </si>
  <si>
    <t>　経営の健全化については、前年度に比べ増加しているため、概ね堅調であると認識しています。給水収益は少しずつ増加していますが営業収入全体としては減少しており、総費用も修繕等が減少しているため収益的収支比率は増加となっています。しかし、当町は県内でも高い使用料金設定となっており、町全体の普及率が低く、自家用井戸や井戸と町水との併用世帯が多い為収益があまり上がりません。今後の人口減少や維持管理費の増加等を踏まえ、費用面では経費削減を、収入面では加入促進を行い健全性を堅持します。
　経営の効率性については、将来の人口減少等による水需要の低下と減収を踏まえ、施設のダウンサイジング等を検討していきます。
　</t>
    <rPh sb="1" eb="3">
      <t>ケイエイ</t>
    </rPh>
    <rPh sb="4" eb="7">
      <t>ケンゼンカ</t>
    </rPh>
    <rPh sb="13" eb="16">
      <t>ゼンネンド</t>
    </rPh>
    <rPh sb="17" eb="18">
      <t>クラ</t>
    </rPh>
    <rPh sb="19" eb="21">
      <t>ゾウカ</t>
    </rPh>
    <rPh sb="28" eb="29">
      <t>オオム</t>
    </rPh>
    <rPh sb="30" eb="32">
      <t>ケンチョウ</t>
    </rPh>
    <rPh sb="36" eb="38">
      <t>ニンシキ</t>
    </rPh>
    <rPh sb="44" eb="46">
      <t>キュウスイ</t>
    </rPh>
    <rPh sb="46" eb="48">
      <t>シュウエキ</t>
    </rPh>
    <rPh sb="49" eb="50">
      <t>スコ</t>
    </rPh>
    <rPh sb="53" eb="55">
      <t>ゾウカ</t>
    </rPh>
    <rPh sb="61" eb="63">
      <t>エイギョウ</t>
    </rPh>
    <rPh sb="63" eb="65">
      <t>シュウニュウ</t>
    </rPh>
    <rPh sb="65" eb="67">
      <t>ゼンタイ</t>
    </rPh>
    <rPh sb="94" eb="97">
      <t>シュウエキテキ</t>
    </rPh>
    <rPh sb="97" eb="99">
      <t>シュウシ</t>
    </rPh>
    <rPh sb="99" eb="101">
      <t>ヒリツ</t>
    </rPh>
    <rPh sb="183" eb="185">
      <t>コンゴ</t>
    </rPh>
    <rPh sb="186" eb="188">
      <t>ジンコウ</t>
    </rPh>
    <rPh sb="188" eb="190">
      <t>ゲンショウ</t>
    </rPh>
    <rPh sb="191" eb="193">
      <t>イジ</t>
    </rPh>
    <rPh sb="193" eb="196">
      <t>カンリヒ</t>
    </rPh>
    <rPh sb="197" eb="199">
      <t>ゾウカ</t>
    </rPh>
    <rPh sb="199" eb="200">
      <t>トウ</t>
    </rPh>
    <rPh sb="201" eb="202">
      <t>フ</t>
    </rPh>
    <rPh sb="205" eb="208">
      <t>ヒヨウメン</t>
    </rPh>
    <rPh sb="210" eb="212">
      <t>ケイヒ</t>
    </rPh>
    <rPh sb="212" eb="214">
      <t>サクゲン</t>
    </rPh>
    <rPh sb="216" eb="219">
      <t>シュウニュウメン</t>
    </rPh>
    <rPh sb="221" eb="223">
      <t>カニュウ</t>
    </rPh>
    <rPh sb="223" eb="225">
      <t>ソクシン</t>
    </rPh>
    <rPh sb="226" eb="227">
      <t>オコナ</t>
    </rPh>
    <rPh sb="228" eb="231">
      <t>ケンゼンセイ</t>
    </rPh>
    <rPh sb="232" eb="234">
      <t>ケンジ</t>
    </rPh>
    <rPh sb="240" eb="242">
      <t>ケイエイ</t>
    </rPh>
    <rPh sb="243" eb="246">
      <t>コウリツセイ</t>
    </rPh>
    <rPh sb="252" eb="254">
      <t>ショウライ</t>
    </rPh>
    <rPh sb="255" eb="257">
      <t>ジンコウ</t>
    </rPh>
    <rPh sb="257" eb="259">
      <t>ゲンショウ</t>
    </rPh>
    <rPh sb="259" eb="260">
      <t>トウ</t>
    </rPh>
    <rPh sb="263" eb="264">
      <t>ミズ</t>
    </rPh>
    <rPh sb="264" eb="266">
      <t>ジュヨウ</t>
    </rPh>
    <rPh sb="267" eb="269">
      <t>テイカ</t>
    </rPh>
    <rPh sb="270" eb="272">
      <t>ゲンシュウ</t>
    </rPh>
    <rPh sb="273" eb="274">
      <t>フ</t>
    </rPh>
    <rPh sb="277" eb="279">
      <t>シセツ</t>
    </rPh>
    <rPh sb="288" eb="289">
      <t>トウ</t>
    </rPh>
    <rPh sb="290" eb="292">
      <t>ケントウ</t>
    </rPh>
    <phoneticPr fontId="4"/>
  </si>
  <si>
    <t>　当町の水道管は、平成元年度より整備されており、一番古いもので３０年を経過しています。他団体に比べれば比較的新しいですが、年々少しずつ漏水箇所が発見されていることから、今後計画的に更新を進めていきます。
　管路更新については、多額な投資が必要となることから更新計画の検討、財政計画等、様々な課題を複合的にとらえ、限られた財源の中で効率的な実施に努めます。</t>
    <rPh sb="61" eb="63">
      <t>ネンネン</t>
    </rPh>
    <rPh sb="103" eb="105">
      <t>カンロ</t>
    </rPh>
    <rPh sb="105" eb="107">
      <t>コウシン</t>
    </rPh>
    <rPh sb="113" eb="115">
      <t>タガク</t>
    </rPh>
    <rPh sb="116" eb="118">
      <t>トウシ</t>
    </rPh>
    <rPh sb="119" eb="121">
      <t>ヒツヨウ</t>
    </rPh>
    <rPh sb="128" eb="130">
      <t>コウシン</t>
    </rPh>
    <rPh sb="130" eb="132">
      <t>ケイカク</t>
    </rPh>
    <rPh sb="133" eb="135">
      <t>ケントウ</t>
    </rPh>
    <rPh sb="136" eb="138">
      <t>ザイセイ</t>
    </rPh>
    <rPh sb="138" eb="140">
      <t>ケイカク</t>
    </rPh>
    <rPh sb="140" eb="141">
      <t>トウ</t>
    </rPh>
    <rPh sb="142" eb="144">
      <t>サマザマ</t>
    </rPh>
    <rPh sb="145" eb="147">
      <t>カダイ</t>
    </rPh>
    <rPh sb="148" eb="151">
      <t>フクゴウテキ</t>
    </rPh>
    <rPh sb="156" eb="157">
      <t>カギ</t>
    </rPh>
    <rPh sb="160" eb="162">
      <t>ザイゲン</t>
    </rPh>
    <rPh sb="163" eb="164">
      <t>ナカ</t>
    </rPh>
    <rPh sb="165" eb="168">
      <t>コウリツテキ</t>
    </rPh>
    <rPh sb="169" eb="171">
      <t>ジッシ</t>
    </rPh>
    <rPh sb="172" eb="17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</si>
</sst>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4.43</c:v>
                </c:pt>
                <c:pt idx="2" formatCode="#,##0.00;&quot;△&quot;#,##0.00">
                  <c:v>0</c:v>
                </c:pt>
                <c:pt idx="3">
                  <c:v>0.69</c:v>
                </c:pt>
                <c:pt idx="4" formatCode="#,##0.00;&quot;△&quot;#,##0.00">
                  <c:v>0</c:v>
                </c:pt>
              </c:numCache>
            </c:numRef>
          </c:val>
          <c:extLst>
            <c:ext xmlns:c16="http://schemas.microsoft.com/office/drawing/2014/chart" uri="{C3380CC4-5D6E-409C-BE32-E72D297353CC}">
              <c16:uniqueId val="{00000000-AE07-4C7F-A9FC-F6C96BD238F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AE07-4C7F-A9FC-F6C96BD238F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47.27</c:v>
                </c:pt>
                <c:pt idx="1">
                  <c:v>49.99</c:v>
                </c:pt>
                <c:pt idx="2">
                  <c:v>55.26</c:v>
                </c:pt>
                <c:pt idx="3">
                  <c:v>52.08</c:v>
                </c:pt>
                <c:pt idx="4">
                  <c:v>55.41</c:v>
                </c:pt>
              </c:numCache>
            </c:numRef>
          </c:val>
          <c:extLst>
            <c:ext xmlns:c16="http://schemas.microsoft.com/office/drawing/2014/chart" uri="{C3380CC4-5D6E-409C-BE32-E72D297353CC}">
              <c16:uniqueId val="{00000000-F7C0-4587-8E18-EC560E1134E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F7C0-4587-8E18-EC560E1134E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94.83</c:v>
                </c:pt>
                <c:pt idx="1">
                  <c:v>97.09</c:v>
                </c:pt>
                <c:pt idx="2">
                  <c:v>95.82</c:v>
                </c:pt>
                <c:pt idx="3">
                  <c:v>99.18</c:v>
                </c:pt>
                <c:pt idx="4">
                  <c:v>95.13</c:v>
                </c:pt>
              </c:numCache>
            </c:numRef>
          </c:val>
          <c:extLst>
            <c:ext xmlns:c16="http://schemas.microsoft.com/office/drawing/2014/chart" uri="{C3380CC4-5D6E-409C-BE32-E72D297353CC}">
              <c16:uniqueId val="{00000000-7879-43DA-8943-B9C0F25770D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7879-43DA-8943-B9C0F25770D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64.959999999999994</c:v>
                </c:pt>
                <c:pt idx="1">
                  <c:v>75.81</c:v>
                </c:pt>
                <c:pt idx="2">
                  <c:v>66.37</c:v>
                </c:pt>
                <c:pt idx="3">
                  <c:v>71.75</c:v>
                </c:pt>
                <c:pt idx="4">
                  <c:v>73.38</c:v>
                </c:pt>
              </c:numCache>
            </c:numRef>
          </c:val>
          <c:extLst>
            <c:ext xmlns:c16="http://schemas.microsoft.com/office/drawing/2014/chart" uri="{C3380CC4-5D6E-409C-BE32-E72D297353CC}">
              <c16:uniqueId val="{00000000-0B0A-4BBB-BA16-2EEC21B8AB3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0B0A-4BBB-BA16-2EEC21B8AB3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B1-44DE-B41B-8175D02770D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B1-44DE-B41B-8175D02770D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B9-4EA7-9590-269798B0B14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B9-4EA7-9590-269798B0B14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6A-4EDD-A3CD-BFFC68C4774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6A-4EDD-A3CD-BFFC68C4774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F8-4A0F-B66A-2F0B57E7D31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F8-4A0F-B66A-2F0B57E7D31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843.43</c:v>
                </c:pt>
                <c:pt idx="1">
                  <c:v>821.75</c:v>
                </c:pt>
                <c:pt idx="2">
                  <c:v>917.38</c:v>
                </c:pt>
                <c:pt idx="3">
                  <c:v>845.09</c:v>
                </c:pt>
                <c:pt idx="4">
                  <c:v>734.25</c:v>
                </c:pt>
              </c:numCache>
            </c:numRef>
          </c:val>
          <c:extLst>
            <c:ext xmlns:c16="http://schemas.microsoft.com/office/drawing/2014/chart" uri="{C3380CC4-5D6E-409C-BE32-E72D297353CC}">
              <c16:uniqueId val="{00000000-C209-4B40-BC86-714FBFFB69A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C209-4B40-BC86-714FBFFB69A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41.09</c:v>
                </c:pt>
                <c:pt idx="1">
                  <c:v>50.18</c:v>
                </c:pt>
                <c:pt idx="2">
                  <c:v>38.72</c:v>
                </c:pt>
                <c:pt idx="3">
                  <c:v>49.97</c:v>
                </c:pt>
                <c:pt idx="4">
                  <c:v>54.66</c:v>
                </c:pt>
              </c:numCache>
            </c:numRef>
          </c:val>
          <c:extLst>
            <c:ext xmlns:c16="http://schemas.microsoft.com/office/drawing/2014/chart" uri="{C3380CC4-5D6E-409C-BE32-E72D297353CC}">
              <c16:uniqueId val="{00000000-DDC2-4A27-A999-6ECD132F5E4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DDC2-4A27-A999-6ECD132F5E4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488.3</c:v>
                </c:pt>
                <c:pt idx="1">
                  <c:v>393.88</c:v>
                </c:pt>
                <c:pt idx="2">
                  <c:v>507.58</c:v>
                </c:pt>
                <c:pt idx="3">
                  <c:v>392.31</c:v>
                </c:pt>
                <c:pt idx="4">
                  <c:v>358.17</c:v>
                </c:pt>
              </c:numCache>
            </c:numRef>
          </c:val>
          <c:extLst>
            <c:ext xmlns:c16="http://schemas.microsoft.com/office/drawing/2014/chart" uri="{C3380CC4-5D6E-409C-BE32-E72D297353CC}">
              <c16:uniqueId val="{00000000-9EE6-4710-BA72-5ABCE0CF09D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9EE6-4710-BA72-5ABCE0CF09D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32"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和水町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10074</v>
      </c>
      <c r="AM8" s="66"/>
      <c r="AN8" s="66"/>
      <c r="AO8" s="66"/>
      <c r="AP8" s="66"/>
      <c r="AQ8" s="66"/>
      <c r="AR8" s="66"/>
      <c r="AS8" s="66"/>
      <c r="AT8" s="65">
        <f>データ!$S$6</f>
        <v>98.78</v>
      </c>
      <c r="AU8" s="65"/>
      <c r="AV8" s="65"/>
      <c r="AW8" s="65"/>
      <c r="AX8" s="65"/>
      <c r="AY8" s="65"/>
      <c r="AZ8" s="65"/>
      <c r="BA8" s="65"/>
      <c r="BB8" s="65">
        <f>データ!$T$6</f>
        <v>101.98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15.47</v>
      </c>
      <c r="Q10" s="65"/>
      <c r="R10" s="65"/>
      <c r="S10" s="65"/>
      <c r="T10" s="65"/>
      <c r="U10" s="65"/>
      <c r="V10" s="65"/>
      <c r="W10" s="66">
        <f>データ!$Q$6</f>
        <v>3490</v>
      </c>
      <c r="X10" s="66"/>
      <c r="Y10" s="66"/>
      <c r="Z10" s="66"/>
      <c r="AA10" s="66"/>
      <c r="AB10" s="66"/>
      <c r="AC10" s="66"/>
      <c r="AD10" s="2"/>
      <c r="AE10" s="2"/>
      <c r="AF10" s="2"/>
      <c r="AG10" s="2"/>
      <c r="AH10" s="2"/>
      <c r="AI10" s="2"/>
      <c r="AJ10" s="2"/>
      <c r="AK10" s="2"/>
      <c r="AL10" s="66">
        <f>データ!$U$6</f>
        <v>1548</v>
      </c>
      <c r="AM10" s="66"/>
      <c r="AN10" s="66"/>
      <c r="AO10" s="66"/>
      <c r="AP10" s="66"/>
      <c r="AQ10" s="66"/>
      <c r="AR10" s="66"/>
      <c r="AS10" s="66"/>
      <c r="AT10" s="65">
        <f>データ!$V$6</f>
        <v>1.84</v>
      </c>
      <c r="AU10" s="65"/>
      <c r="AV10" s="65"/>
      <c r="AW10" s="65"/>
      <c r="AX10" s="65"/>
      <c r="AY10" s="65"/>
      <c r="AZ10" s="65"/>
      <c r="BA10" s="65"/>
      <c r="BB10" s="65">
        <f>データ!$W$6</f>
        <v>841.3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112</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43</v>
      </c>
      <c r="N85" s="27" t="s">
        <v>43</v>
      </c>
      <c r="O85" s="27" t="str">
        <f>データ!EN6</f>
        <v>【0.54】</v>
      </c>
    </row>
  </sheetData>
  <sheetProtection algorithmName="SHA-512" hashValue="zVlYxNRq/rKz+K7kk5P4dTXcPz+RLCGSKsDonNDK2bWajNlV6nTU7rZRcYdnZ1IIPKuOg303Hc7pZ95dFj5J4w==" saltValue="gHW2ptKd4c7RHwzo23FjG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433691</v>
      </c>
      <c r="D6" s="34">
        <f t="shared" si="3"/>
        <v>47</v>
      </c>
      <c r="E6" s="34">
        <f t="shared" si="3"/>
        <v>1</v>
      </c>
      <c r="F6" s="34">
        <f t="shared" si="3"/>
        <v>0</v>
      </c>
      <c r="G6" s="34">
        <f t="shared" si="3"/>
        <v>0</v>
      </c>
      <c r="H6" s="34" t="str">
        <f t="shared" si="3"/>
        <v>熊本県　和水町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15.47</v>
      </c>
      <c r="Q6" s="35">
        <f t="shared" si="3"/>
        <v>3490</v>
      </c>
      <c r="R6" s="35">
        <f t="shared" si="3"/>
        <v>10074</v>
      </c>
      <c r="S6" s="35">
        <f t="shared" si="3"/>
        <v>98.78</v>
      </c>
      <c r="T6" s="35">
        <f t="shared" si="3"/>
        <v>101.98</v>
      </c>
      <c r="U6" s="35">
        <f t="shared" si="3"/>
        <v>1548</v>
      </c>
      <c r="V6" s="35">
        <f t="shared" si="3"/>
        <v>1.84</v>
      </c>
      <c r="W6" s="35">
        <f t="shared" si="3"/>
        <v>841.3</v>
      </c>
      <c r="X6" s="36">
        <f>IF(X7="",NA(),X7)</f>
        <v>64.959999999999994</v>
      </c>
      <c r="Y6" s="36">
        <f t="shared" ref="Y6:AG6" si="4">IF(Y7="",NA(),Y7)</f>
        <v>75.81</v>
      </c>
      <c r="Z6" s="36">
        <f t="shared" si="4"/>
        <v>66.37</v>
      </c>
      <c r="AA6" s="36">
        <f t="shared" si="4"/>
        <v>71.75</v>
      </c>
      <c r="AB6" s="36">
        <f t="shared" si="4"/>
        <v>73.38</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843.43</v>
      </c>
      <c r="BF6" s="36">
        <f t="shared" ref="BF6:BN6" si="7">IF(BF7="",NA(),BF7)</f>
        <v>821.75</v>
      </c>
      <c r="BG6" s="36">
        <f t="shared" si="7"/>
        <v>917.38</v>
      </c>
      <c r="BH6" s="36">
        <f t="shared" si="7"/>
        <v>845.09</v>
      </c>
      <c r="BI6" s="36">
        <f t="shared" si="7"/>
        <v>734.25</v>
      </c>
      <c r="BJ6" s="36">
        <f t="shared" si="7"/>
        <v>1486.62</v>
      </c>
      <c r="BK6" s="36">
        <f t="shared" si="7"/>
        <v>1510.14</v>
      </c>
      <c r="BL6" s="36">
        <f t="shared" si="7"/>
        <v>1595.62</v>
      </c>
      <c r="BM6" s="36">
        <f t="shared" si="7"/>
        <v>1302.33</v>
      </c>
      <c r="BN6" s="36">
        <f t="shared" si="7"/>
        <v>1274.21</v>
      </c>
      <c r="BO6" s="35" t="str">
        <f>IF(BO7="","",IF(BO7="-","【-】","【"&amp;SUBSTITUTE(TEXT(BO7,"#,##0.00"),"-","△")&amp;"】"))</f>
        <v>【1,074.14】</v>
      </c>
      <c r="BP6" s="36">
        <f>IF(BP7="",NA(),BP7)</f>
        <v>41.09</v>
      </c>
      <c r="BQ6" s="36">
        <f t="shared" ref="BQ6:BY6" si="8">IF(BQ7="",NA(),BQ7)</f>
        <v>50.18</v>
      </c>
      <c r="BR6" s="36">
        <f t="shared" si="8"/>
        <v>38.72</v>
      </c>
      <c r="BS6" s="36">
        <f t="shared" si="8"/>
        <v>49.97</v>
      </c>
      <c r="BT6" s="36">
        <f t="shared" si="8"/>
        <v>54.66</v>
      </c>
      <c r="BU6" s="36">
        <f t="shared" si="8"/>
        <v>24.39</v>
      </c>
      <c r="BV6" s="36">
        <f t="shared" si="8"/>
        <v>22.67</v>
      </c>
      <c r="BW6" s="36">
        <f t="shared" si="8"/>
        <v>37.92</v>
      </c>
      <c r="BX6" s="36">
        <f t="shared" si="8"/>
        <v>40.89</v>
      </c>
      <c r="BY6" s="36">
        <f t="shared" si="8"/>
        <v>41.25</v>
      </c>
      <c r="BZ6" s="35" t="str">
        <f>IF(BZ7="","",IF(BZ7="-","【-】","【"&amp;SUBSTITUTE(TEXT(BZ7,"#,##0.00"),"-","△")&amp;"】"))</f>
        <v>【54.36】</v>
      </c>
      <c r="CA6" s="36">
        <f>IF(CA7="",NA(),CA7)</f>
        <v>488.3</v>
      </c>
      <c r="CB6" s="36">
        <f t="shared" ref="CB6:CJ6" si="9">IF(CB7="",NA(),CB7)</f>
        <v>393.88</v>
      </c>
      <c r="CC6" s="36">
        <f t="shared" si="9"/>
        <v>507.58</v>
      </c>
      <c r="CD6" s="36">
        <f t="shared" si="9"/>
        <v>392.31</v>
      </c>
      <c r="CE6" s="36">
        <f t="shared" si="9"/>
        <v>358.17</v>
      </c>
      <c r="CF6" s="36">
        <f t="shared" si="9"/>
        <v>734.18</v>
      </c>
      <c r="CG6" s="36">
        <f t="shared" si="9"/>
        <v>789.62</v>
      </c>
      <c r="CH6" s="36">
        <f t="shared" si="9"/>
        <v>423.18</v>
      </c>
      <c r="CI6" s="36">
        <f t="shared" si="9"/>
        <v>383.2</v>
      </c>
      <c r="CJ6" s="36">
        <f t="shared" si="9"/>
        <v>383.25</v>
      </c>
      <c r="CK6" s="35" t="str">
        <f>IF(CK7="","",IF(CK7="-","【-】","【"&amp;SUBSTITUTE(TEXT(CK7,"#,##0.00"),"-","△")&amp;"】"))</f>
        <v>【296.40】</v>
      </c>
      <c r="CL6" s="36">
        <f>IF(CL7="",NA(),CL7)</f>
        <v>47.27</v>
      </c>
      <c r="CM6" s="36">
        <f t="shared" ref="CM6:CU6" si="10">IF(CM7="",NA(),CM7)</f>
        <v>49.99</v>
      </c>
      <c r="CN6" s="36">
        <f t="shared" si="10"/>
        <v>55.26</v>
      </c>
      <c r="CO6" s="36">
        <f t="shared" si="10"/>
        <v>52.08</v>
      </c>
      <c r="CP6" s="36">
        <f t="shared" si="10"/>
        <v>55.41</v>
      </c>
      <c r="CQ6" s="36">
        <f t="shared" si="10"/>
        <v>48.36</v>
      </c>
      <c r="CR6" s="36">
        <f t="shared" si="10"/>
        <v>48.7</v>
      </c>
      <c r="CS6" s="36">
        <f t="shared" si="10"/>
        <v>46.9</v>
      </c>
      <c r="CT6" s="36">
        <f t="shared" si="10"/>
        <v>47.95</v>
      </c>
      <c r="CU6" s="36">
        <f t="shared" si="10"/>
        <v>48.26</v>
      </c>
      <c r="CV6" s="35" t="str">
        <f>IF(CV7="","",IF(CV7="-","【-】","【"&amp;SUBSTITUTE(TEXT(CV7,"#,##0.00"),"-","△")&amp;"】"))</f>
        <v>【55.95】</v>
      </c>
      <c r="CW6" s="36">
        <f>IF(CW7="",NA(),CW7)</f>
        <v>94.83</v>
      </c>
      <c r="CX6" s="36">
        <f t="shared" ref="CX6:DF6" si="11">IF(CX7="",NA(),CX7)</f>
        <v>97.09</v>
      </c>
      <c r="CY6" s="36">
        <f t="shared" si="11"/>
        <v>95.82</v>
      </c>
      <c r="CZ6" s="36">
        <f t="shared" si="11"/>
        <v>99.18</v>
      </c>
      <c r="DA6" s="36">
        <f t="shared" si="11"/>
        <v>95.13</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4.43</v>
      </c>
      <c r="EF6" s="35">
        <f t="shared" si="14"/>
        <v>0</v>
      </c>
      <c r="EG6" s="36">
        <f t="shared" si="14"/>
        <v>0.69</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433691</v>
      </c>
      <c r="D7" s="38">
        <v>47</v>
      </c>
      <c r="E7" s="38">
        <v>1</v>
      </c>
      <c r="F7" s="38">
        <v>0</v>
      </c>
      <c r="G7" s="38">
        <v>0</v>
      </c>
      <c r="H7" s="38" t="s">
        <v>97</v>
      </c>
      <c r="I7" s="38" t="s">
        <v>98</v>
      </c>
      <c r="J7" s="38" t="s">
        <v>99</v>
      </c>
      <c r="K7" s="38" t="s">
        <v>100</v>
      </c>
      <c r="L7" s="38" t="s">
        <v>101</v>
      </c>
      <c r="M7" s="38" t="s">
        <v>102</v>
      </c>
      <c r="N7" s="39" t="s">
        <v>103</v>
      </c>
      <c r="O7" s="39" t="s">
        <v>104</v>
      </c>
      <c r="P7" s="39">
        <v>15.47</v>
      </c>
      <c r="Q7" s="39">
        <v>3490</v>
      </c>
      <c r="R7" s="39">
        <v>10074</v>
      </c>
      <c r="S7" s="39">
        <v>98.78</v>
      </c>
      <c r="T7" s="39">
        <v>101.98</v>
      </c>
      <c r="U7" s="39">
        <v>1548</v>
      </c>
      <c r="V7" s="39">
        <v>1.84</v>
      </c>
      <c r="W7" s="39">
        <v>841.3</v>
      </c>
      <c r="X7" s="39">
        <v>64.959999999999994</v>
      </c>
      <c r="Y7" s="39">
        <v>75.81</v>
      </c>
      <c r="Z7" s="39">
        <v>66.37</v>
      </c>
      <c r="AA7" s="39">
        <v>71.75</v>
      </c>
      <c r="AB7" s="39">
        <v>73.38</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843.43</v>
      </c>
      <c r="BF7" s="39">
        <v>821.75</v>
      </c>
      <c r="BG7" s="39">
        <v>917.38</v>
      </c>
      <c r="BH7" s="39">
        <v>845.09</v>
      </c>
      <c r="BI7" s="39">
        <v>734.25</v>
      </c>
      <c r="BJ7" s="39">
        <v>1486.62</v>
      </c>
      <c r="BK7" s="39">
        <v>1510.14</v>
      </c>
      <c r="BL7" s="39">
        <v>1595.62</v>
      </c>
      <c r="BM7" s="39">
        <v>1302.33</v>
      </c>
      <c r="BN7" s="39">
        <v>1274.21</v>
      </c>
      <c r="BO7" s="39">
        <v>1074.1400000000001</v>
      </c>
      <c r="BP7" s="39">
        <v>41.09</v>
      </c>
      <c r="BQ7" s="39">
        <v>50.18</v>
      </c>
      <c r="BR7" s="39">
        <v>38.72</v>
      </c>
      <c r="BS7" s="39">
        <v>49.97</v>
      </c>
      <c r="BT7" s="39">
        <v>54.66</v>
      </c>
      <c r="BU7" s="39">
        <v>24.39</v>
      </c>
      <c r="BV7" s="39">
        <v>22.67</v>
      </c>
      <c r="BW7" s="39">
        <v>37.92</v>
      </c>
      <c r="BX7" s="39">
        <v>40.89</v>
      </c>
      <c r="BY7" s="39">
        <v>41.25</v>
      </c>
      <c r="BZ7" s="39">
        <v>54.36</v>
      </c>
      <c r="CA7" s="39">
        <v>488.3</v>
      </c>
      <c r="CB7" s="39">
        <v>393.88</v>
      </c>
      <c r="CC7" s="39">
        <v>507.58</v>
      </c>
      <c r="CD7" s="39">
        <v>392.31</v>
      </c>
      <c r="CE7" s="39">
        <v>358.17</v>
      </c>
      <c r="CF7" s="39">
        <v>734.18</v>
      </c>
      <c r="CG7" s="39">
        <v>789.62</v>
      </c>
      <c r="CH7" s="39">
        <v>423.18</v>
      </c>
      <c r="CI7" s="39">
        <v>383.2</v>
      </c>
      <c r="CJ7" s="39">
        <v>383.25</v>
      </c>
      <c r="CK7" s="39">
        <v>296.39999999999998</v>
      </c>
      <c r="CL7" s="39">
        <v>47.27</v>
      </c>
      <c r="CM7" s="39">
        <v>49.99</v>
      </c>
      <c r="CN7" s="39">
        <v>55.26</v>
      </c>
      <c r="CO7" s="39">
        <v>52.08</v>
      </c>
      <c r="CP7" s="39">
        <v>55.41</v>
      </c>
      <c r="CQ7" s="39">
        <v>48.36</v>
      </c>
      <c r="CR7" s="39">
        <v>48.7</v>
      </c>
      <c r="CS7" s="39">
        <v>46.9</v>
      </c>
      <c r="CT7" s="39">
        <v>47.95</v>
      </c>
      <c r="CU7" s="39">
        <v>48.26</v>
      </c>
      <c r="CV7" s="39">
        <v>55.95</v>
      </c>
      <c r="CW7" s="39">
        <v>94.83</v>
      </c>
      <c r="CX7" s="39">
        <v>97.09</v>
      </c>
      <c r="CY7" s="39">
        <v>95.82</v>
      </c>
      <c r="CZ7" s="39">
        <v>99.18</v>
      </c>
      <c r="DA7" s="39">
        <v>95.13</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4.43</v>
      </c>
      <c r="EF7" s="39">
        <v>0</v>
      </c>
      <c r="EG7" s="39">
        <v>0.69</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2020-01-31T08:14:05Z</cp:lastPrinted>
  <dcterms:created xsi:type="dcterms:W3CDTF">2019-12-05T04:39:58Z</dcterms:created>
  <dcterms:modified xsi:type="dcterms:W3CDTF">2020-01-31T08:14:11Z</dcterms:modified>
  <cp:category/>
</cp:coreProperties>
</file>