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平成31年度\07 公営企業総括\33 H30決算経営比較分析表\03 市町村→県\17_南関町【下水道、簡水】格納済\簡水\"/>
    </mc:Choice>
  </mc:AlternateContent>
  <workbookProtection workbookAlgorithmName="SHA-512" workbookHashValue="QH5NyCa6M6QuMJZqjStZYOU/TwI/6su89XwdstNrN3swfrDkLWXBhJGX0hkWZY+UmL/RicYwHRj/TghmgD76Kw==" workbookSaltValue="yfsZ2NatBx6JU4HHFMATcQ==" workbookSpinCount="100000" lockStructure="1"/>
  <bookViews>
    <workbookView xWindow="0" yWindow="0" windowWidth="18450" windowHeight="723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BB8" i="4" s="1"/>
  <c r="S6" i="5"/>
  <c r="R6" i="5"/>
  <c r="Q6" i="5"/>
  <c r="P6" i="5"/>
  <c r="O6" i="5"/>
  <c r="N6" i="5"/>
  <c r="B10" i="4" s="1"/>
  <c r="M6" i="5"/>
  <c r="AD8"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E85" i="4"/>
  <c r="BB10" i="4"/>
  <c r="W10" i="4"/>
  <c r="P10" i="4"/>
  <c r="I10" i="4"/>
  <c r="AT8" i="4"/>
  <c r="AL8" i="4"/>
  <c r="P8" i="4"/>
  <c r="I8"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<sst xmlns="http://schemas.openxmlformats.org/spreadsheetml/2006/main" count="225" uniqueCount="112">
  <si>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</si>
  <si>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</si>
  <si>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</si>
  <si>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</si>
  <si>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</si>
  <si>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</si>
  <si>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</si>
  <si>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</si>
  <si>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</si>
  <si>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</si>
  <si>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</si>
  <si>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</si>
  <si>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</si>
  <si>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</si>
  <si>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</si>
  <si>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</si>
  <si>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</si>
  <si>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</si>
  <si>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</si>
  <si>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</si>
  <si>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</si>
  <si>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</si>
  <si>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</si>
  <si>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</si>
  <si>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</si>
  <si>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</si>
  <si>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</si>
  <si>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</si>
  <si>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</si>
  <si>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</si>
  <si>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</si>
  <si>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</si>
  <si>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</si>
  <si>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</si>
  <si>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</si>
  <si>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</si>
  <si>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</si>
  <si>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</si>
  <si>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</si>
  <si>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</si>
  <si>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</si>
  <si>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</si>
  <si>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</si>
  <si>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</si>
  <si>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</si>
  <si>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</si>
  <si>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</si>
  <si>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</si>
  <si>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</si>
  <si>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</si>
  <si>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</si>
  <si>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</si>
  <si>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</si>
  <si>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</si>
  <si>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</si>
  <si>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</si>
  <si>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</si>
  <si>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</si>
  <si>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</si>
  <si>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</si>
  <si>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</si>
  <si>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</si>
  <si>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</si>
  <si>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</si>
  <si>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</si>
  <si>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</si>
  <si>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</si>
  <si>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</si>
  <si>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</si>
  <si>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</si>
  <si>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</si>
  <si>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</si>
  <si>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</si>
  <si>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</si>
  <si>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</si>
  <si>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</si>
  <si>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</si>
  <si>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</si>
  <si>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</si>
  <si>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</si>
  <si>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</si>
  <si>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</si>
  <si>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</si>
  <si>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</si>
  <si>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</si>
  <si>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</si>
  <si>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</si>
  <si>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</si>
  <si>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</si>
  <si>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</si>
  <si>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</si>
  <si>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</si>
  <si>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</si>
  <si>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</si>
  <si>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</si>
  <si>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</si>
  <si>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南関町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</si>
  <si>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</si>
  <si>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</si>
  <si>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</si>
  <si>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</si>
  <si>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</si>
  <si>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</si>
  <si>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</si>
  <si>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</si>
  <si>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</si>
  <si>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</si>
  <si>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</si>
  <si>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</si>
  <si>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簡易水道事業がH8年度より給水開始され、現在では給水開始より20年以上経過し、老朽化については施設や管路等の更新時期が来る前に一度調査を行い、施設及び管路等の状況を把握しなければならないと考える。</t>
    <rPh sb="0" eb="2">
      <t>カンイ</t>
    </rPh>
    <rPh sb="2" eb="4">
      <t>スイドウ</t>
    </rPh>
    <rPh sb="4" eb="6">
      <t>ジギョウ</t>
    </rPh>
    <rPh sb="9" eb="11">
      <t>ネンド</t>
    </rPh>
    <rPh sb="13" eb="15">
      <t>キュウスイ</t>
    </rPh>
    <rPh sb="15" eb="17">
      <t>カイシ</t>
    </rPh>
    <rPh sb="20" eb="22">
      <t>ゲンザイ</t>
    </rPh>
    <rPh sb="24" eb="26">
      <t>キュウスイ</t>
    </rPh>
    <rPh sb="26" eb="28">
      <t>カイシ</t>
    </rPh>
    <rPh sb="32" eb="33">
      <t>ネン</t>
    </rPh>
    <rPh sb="33" eb="35">
      <t>イジョウ</t>
    </rPh>
    <rPh sb="35" eb="37">
      <t>ケイカ</t>
    </rPh>
    <rPh sb="39" eb="42">
      <t>ロウキュウカ</t>
    </rPh>
    <rPh sb="47" eb="49">
      <t>シセツ</t>
    </rPh>
    <rPh sb="50" eb="51">
      <t>カン</t>
    </rPh>
    <rPh sb="52" eb="53">
      <t>トウ</t>
    </rPh>
    <rPh sb="54" eb="56">
      <t>コウシン</t>
    </rPh>
    <rPh sb="56" eb="58">
      <t>ジキ</t>
    </rPh>
    <rPh sb="59" eb="60">
      <t>ク</t>
    </rPh>
    <rPh sb="61" eb="62">
      <t>マエ</t>
    </rPh>
    <rPh sb="63" eb="65">
      <t>イチド</t>
    </rPh>
    <rPh sb="65" eb="67">
      <t>チョウサ</t>
    </rPh>
    <rPh sb="68" eb="69">
      <t>オコナ</t>
    </rPh>
    <rPh sb="71" eb="73">
      <t>シセツ</t>
    </rPh>
    <rPh sb="73" eb="74">
      <t>オヨ</t>
    </rPh>
    <rPh sb="75" eb="77">
      <t>カンロ</t>
    </rPh>
    <rPh sb="77" eb="78">
      <t>トウ</t>
    </rPh>
    <rPh sb="79" eb="81">
      <t>ジョウキョウ</t>
    </rPh>
    <rPh sb="82" eb="84">
      <t>ハアク</t>
    </rPh>
    <rPh sb="94" eb="95">
      <t>カンガ</t>
    </rPh>
    <phoneticPr fontId="4"/>
  </si>
  <si>
    <t>現在、簡易水道給水人口（計画人口180人規模）が減少傾向にあり、料金収入もそれに伴い減少している。今後、簡易水道供給区域拡大の計画もない為、人口の増加も見込めない状況である。
人口の変動により使用料が減少している。
（給水人口の推移）
H25年度　112人
H26年度　104人
H27年度　100人
H28年度　102人
H29年度　101人
H30年度　93人
今後は、簡易水道事業維持の為、料金体系や施設管理等を含めた経営の検討を行っていかなければならない。</t>
    <rPh sb="0" eb="2">
      <t>ゲンザイ</t>
    </rPh>
    <rPh sb="3" eb="5">
      <t>カンイ</t>
    </rPh>
    <rPh sb="5" eb="7">
      <t>スイドウ</t>
    </rPh>
    <rPh sb="7" eb="9">
      <t>キュウスイ</t>
    </rPh>
    <rPh sb="9" eb="11">
      <t>ジンコウ</t>
    </rPh>
    <rPh sb="12" eb="14">
      <t>ケイカク</t>
    </rPh>
    <rPh sb="14" eb="16">
      <t>ジンコウ</t>
    </rPh>
    <rPh sb="19" eb="20">
      <t>ニン</t>
    </rPh>
    <rPh sb="20" eb="22">
      <t>キボ</t>
    </rPh>
    <rPh sb="24" eb="26">
      <t>ゲンショウ</t>
    </rPh>
    <rPh sb="26" eb="28">
      <t>ケイコウ</t>
    </rPh>
    <rPh sb="32" eb="34">
      <t>リョウキン</t>
    </rPh>
    <rPh sb="34" eb="36">
      <t>シュウニュウ</t>
    </rPh>
    <rPh sb="40" eb="41">
      <t>トモナ</t>
    </rPh>
    <rPh sb="42" eb="44">
      <t>ゲンショウ</t>
    </rPh>
    <rPh sb="49" eb="51">
      <t>コンゴ</t>
    </rPh>
    <rPh sb="52" eb="54">
      <t>カンイ</t>
    </rPh>
    <rPh sb="54" eb="56">
      <t>スイドウ</t>
    </rPh>
    <rPh sb="56" eb="58">
      <t>キョウキュウ</t>
    </rPh>
    <rPh sb="58" eb="60">
      <t>クイキ</t>
    </rPh>
    <rPh sb="60" eb="62">
      <t>カクダイ</t>
    </rPh>
    <rPh sb="63" eb="65">
      <t>ケイカク</t>
    </rPh>
    <rPh sb="68" eb="69">
      <t>タメ</t>
    </rPh>
    <rPh sb="70" eb="72">
      <t>ジンコウ</t>
    </rPh>
    <rPh sb="73" eb="75">
      <t>ゾウカ</t>
    </rPh>
    <rPh sb="76" eb="78">
      <t>ミコ</t>
    </rPh>
    <rPh sb="81" eb="83">
      <t>ジョウキョウ</t>
    </rPh>
    <rPh sb="110" eb="112">
      <t>キュウスイ</t>
    </rPh>
    <rPh sb="112" eb="114">
      <t>ジンコウ</t>
    </rPh>
    <rPh sb="115" eb="117">
      <t>スイイ</t>
    </rPh>
    <rPh sb="122" eb="124">
      <t>ネンド</t>
    </rPh>
    <rPh sb="128" eb="129">
      <t>ニン</t>
    </rPh>
    <rPh sb="133" eb="135">
      <t>ネンド</t>
    </rPh>
    <rPh sb="139" eb="140">
      <t>ニン</t>
    </rPh>
    <rPh sb="144" eb="146">
      <t>ネンド</t>
    </rPh>
    <rPh sb="150" eb="151">
      <t>ニン</t>
    </rPh>
    <rPh sb="155" eb="157">
      <t>ネンド</t>
    </rPh>
    <rPh sb="161" eb="162">
      <t>ニン</t>
    </rPh>
    <rPh sb="166" eb="168">
      <t>ネンド</t>
    </rPh>
    <rPh sb="172" eb="173">
      <t>ニン</t>
    </rPh>
    <rPh sb="185" eb="187">
      <t>コンゴ</t>
    </rPh>
    <rPh sb="200" eb="202">
      <t>リョウキン</t>
    </rPh>
    <rPh sb="202" eb="204">
      <t>タイケイ</t>
    </rPh>
    <rPh sb="205" eb="207">
      <t>シセツ</t>
    </rPh>
    <rPh sb="207" eb="209">
      <t>カンリ</t>
    </rPh>
    <rPh sb="209" eb="210">
      <t>トウ</t>
    </rPh>
    <rPh sb="211" eb="212">
      <t>フク</t>
    </rPh>
    <rPh sb="214" eb="216">
      <t>ケイエイ</t>
    </rPh>
    <rPh sb="217" eb="219">
      <t>ケントウ</t>
    </rPh>
    <rPh sb="220" eb="221">
      <t>オコナ</t>
    </rPh>
    <phoneticPr fontId="4"/>
  </si>
  <si>
    <t>南関町では、水道事業の規模が小さく簡易水道事業、飲料水供給施設等を含め水道供給率は、町全体の約8%である。
水道事業の規模が小さく財政的にも厳しい状況にある。施設の更新時期を迎えることになると更に厳しい経営状況となり、将来の給水人口等の数値の経過次第では、ダウンサイジング等も視野に入れながら経営をする必要があると考える。
現在の水道事業　１箇所
給水件数　34件
給水人口　93人</t>
    <rPh sb="0" eb="3">
      <t>ナンカンマチ</t>
    </rPh>
    <rPh sb="6" eb="8">
      <t>スイドウ</t>
    </rPh>
    <rPh sb="8" eb="10">
      <t>ジギョウ</t>
    </rPh>
    <rPh sb="11" eb="13">
      <t>キボ</t>
    </rPh>
    <rPh sb="14" eb="15">
      <t>チイ</t>
    </rPh>
    <rPh sb="17" eb="19">
      <t>カンイ</t>
    </rPh>
    <rPh sb="19" eb="21">
      <t>スイドウ</t>
    </rPh>
    <rPh sb="21" eb="23">
      <t>ジギョウ</t>
    </rPh>
    <rPh sb="24" eb="27">
      <t>インリョウスイ</t>
    </rPh>
    <rPh sb="27" eb="29">
      <t>キョウキュウ</t>
    </rPh>
    <rPh sb="29" eb="31">
      <t>シセツ</t>
    </rPh>
    <rPh sb="31" eb="32">
      <t>トウ</t>
    </rPh>
    <rPh sb="33" eb="34">
      <t>フク</t>
    </rPh>
    <rPh sb="35" eb="37">
      <t>スイドウ</t>
    </rPh>
    <rPh sb="37" eb="39">
      <t>キョウキュウ</t>
    </rPh>
    <rPh sb="39" eb="40">
      <t>リツ</t>
    </rPh>
    <rPh sb="46" eb="47">
      <t>ヤク</t>
    </rPh>
    <rPh sb="54" eb="56">
      <t>スイドウ</t>
    </rPh>
    <rPh sb="56" eb="58">
      <t>ジギョウ</t>
    </rPh>
    <rPh sb="59" eb="61">
      <t>キボ</t>
    </rPh>
    <rPh sb="62" eb="63">
      <t>チイ</t>
    </rPh>
    <rPh sb="65" eb="68">
      <t>ザイセイテキ</t>
    </rPh>
    <rPh sb="70" eb="71">
      <t>キビ</t>
    </rPh>
    <rPh sb="73" eb="75">
      <t>ジョウキョウ</t>
    </rPh>
    <rPh sb="79" eb="81">
      <t>シセツ</t>
    </rPh>
    <rPh sb="82" eb="84">
      <t>コウシン</t>
    </rPh>
    <rPh sb="84" eb="86">
      <t>ジキ</t>
    </rPh>
    <rPh sb="87" eb="88">
      <t>ムカ</t>
    </rPh>
    <rPh sb="96" eb="97">
      <t>サラ</t>
    </rPh>
    <rPh sb="98" eb="99">
      <t>キビ</t>
    </rPh>
    <rPh sb="101" eb="103">
      <t>ケイエイ</t>
    </rPh>
    <rPh sb="103" eb="105">
      <t>ジョウキョウ</t>
    </rPh>
    <rPh sb="109" eb="111">
      <t>ショウライ</t>
    </rPh>
    <rPh sb="112" eb="114">
      <t>キュウスイ</t>
    </rPh>
    <rPh sb="114" eb="116">
      <t>ジンコウ</t>
    </rPh>
    <rPh sb="116" eb="117">
      <t>トウ</t>
    </rPh>
    <rPh sb="118" eb="120">
      <t>スウチ</t>
    </rPh>
    <rPh sb="121" eb="123">
      <t>ケイカ</t>
    </rPh>
    <rPh sb="123" eb="125">
      <t>シダイ</t>
    </rPh>
    <rPh sb="136" eb="137">
      <t>トウ</t>
    </rPh>
    <rPh sb="138" eb="140">
      <t>シヤ</t>
    </rPh>
    <rPh sb="141" eb="142">
      <t>イ</t>
    </rPh>
    <rPh sb="146" eb="148">
      <t>ケイエイ</t>
    </rPh>
    <rPh sb="151" eb="153">
      <t>ヒツヨウ</t>
    </rPh>
    <rPh sb="157" eb="15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</si>
</sst>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E9-4049-A11A-CB6653A25B09}"/>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c:ext xmlns:c16="http://schemas.microsoft.com/office/drawing/2014/chart" uri="{C3380CC4-5D6E-409C-BE32-E72D297353CC}">
              <c16:uniqueId val="{00000001-37E9-4049-A11A-CB6653A25B09}"/>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43.4</c:v>
                </c:pt>
                <c:pt idx="1">
                  <c:v>44.94</c:v>
                </c:pt>
                <c:pt idx="2">
                  <c:v>40.700000000000003</c:v>
                </c:pt>
                <c:pt idx="3">
                  <c:v>42.17</c:v>
                </c:pt>
                <c:pt idx="4">
                  <c:v>41.96</c:v>
                </c:pt>
              </c:numCache>
            </c:numRef>
          </c:val>
          <c:extLst>
            <c:ext xmlns:c16="http://schemas.microsoft.com/office/drawing/2014/chart" uri="{C3380CC4-5D6E-409C-BE32-E72D297353CC}">
              <c16:uniqueId val="{00000000-1E17-48F3-8FD3-FB3C8BA76CD2}"/>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c:ext xmlns:c16="http://schemas.microsoft.com/office/drawing/2014/chart" uri="{C3380CC4-5D6E-409C-BE32-E72D297353CC}">
              <c16:uniqueId val="{00000001-1E17-48F3-8FD3-FB3C8BA76CD2}"/>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108.08</c:v>
                </c:pt>
                <c:pt idx="1">
                  <c:v>100</c:v>
                </c:pt>
                <c:pt idx="2">
                  <c:v>99.02</c:v>
                </c:pt>
                <c:pt idx="3">
                  <c:v>96.63</c:v>
                </c:pt>
                <c:pt idx="4">
                  <c:v>100</c:v>
                </c:pt>
              </c:numCache>
            </c:numRef>
          </c:val>
          <c:extLst>
            <c:ext xmlns:c16="http://schemas.microsoft.com/office/drawing/2014/chart" uri="{C3380CC4-5D6E-409C-BE32-E72D297353CC}">
              <c16:uniqueId val="{00000000-84A7-47B3-A8F0-D97DC1EE80E6}"/>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c:ext xmlns:c16="http://schemas.microsoft.com/office/drawing/2014/chart" uri="{C3380CC4-5D6E-409C-BE32-E72D297353CC}">
              <c16:uniqueId val="{00000001-84A7-47B3-A8F0-D97DC1EE80E6}"/>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72.69</c:v>
                </c:pt>
                <c:pt idx="1">
                  <c:v>69.83</c:v>
                </c:pt>
                <c:pt idx="2">
                  <c:v>69.52</c:v>
                </c:pt>
                <c:pt idx="3">
                  <c:v>69.03</c:v>
                </c:pt>
                <c:pt idx="4">
                  <c:v>67.75</c:v>
                </c:pt>
              </c:numCache>
            </c:numRef>
          </c:val>
          <c:extLst>
            <c:ext xmlns:c16="http://schemas.microsoft.com/office/drawing/2014/chart" uri="{C3380CC4-5D6E-409C-BE32-E72D297353CC}">
              <c16:uniqueId val="{00000000-7AE2-45AA-A3B7-DA57A73FE69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c:ext xmlns:c16="http://schemas.microsoft.com/office/drawing/2014/chart" uri="{C3380CC4-5D6E-409C-BE32-E72D297353CC}">
              <c16:uniqueId val="{00000001-7AE2-45AA-A3B7-DA57A73FE69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8D-46A9-B221-723F273CE57A}"/>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8D-46A9-B221-723F273CE57A}"/>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7F-4741-9F2C-D69C266C0625}"/>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7F-4741-9F2C-D69C266C0625}"/>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8E-449C-9ABC-B227D2CD884E}"/>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8E-449C-9ABC-B227D2CD884E}"/>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8A-4648-B658-C03B94F199DC}"/>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8A-4648-B658-C03B94F199DC}"/>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1045.6199999999999</c:v>
                </c:pt>
                <c:pt idx="1">
                  <c:v>1003.73</c:v>
                </c:pt>
                <c:pt idx="2">
                  <c:v>994.75</c:v>
                </c:pt>
                <c:pt idx="3">
                  <c:v>894.7</c:v>
                </c:pt>
                <c:pt idx="4">
                  <c:v>780.18</c:v>
                </c:pt>
              </c:numCache>
            </c:numRef>
          </c:val>
          <c:extLst>
            <c:ext xmlns:c16="http://schemas.microsoft.com/office/drawing/2014/chart" uri="{C3380CC4-5D6E-409C-BE32-E72D297353CC}">
              <c16:uniqueId val="{00000000-532E-46C2-A451-F132229C1AB9}"/>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c:ext xmlns:c16="http://schemas.microsoft.com/office/drawing/2014/chart" uri="{C3380CC4-5D6E-409C-BE32-E72D297353CC}">
              <c16:uniqueId val="{00000001-532E-46C2-A451-F132229C1AB9}"/>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35.380000000000003</c:v>
                </c:pt>
                <c:pt idx="1">
                  <c:v>36.36</c:v>
                </c:pt>
                <c:pt idx="2">
                  <c:v>32.76</c:v>
                </c:pt>
                <c:pt idx="3">
                  <c:v>32.31</c:v>
                </c:pt>
                <c:pt idx="4">
                  <c:v>33.200000000000003</c:v>
                </c:pt>
              </c:numCache>
            </c:numRef>
          </c:val>
          <c:extLst>
            <c:ext xmlns:c16="http://schemas.microsoft.com/office/drawing/2014/chart" uri="{C3380CC4-5D6E-409C-BE32-E72D297353CC}">
              <c16:uniqueId val="{00000000-65CA-4685-B89E-7B2F05B3A734}"/>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c:ext xmlns:c16="http://schemas.microsoft.com/office/drawing/2014/chart" uri="{C3380CC4-5D6E-409C-BE32-E72D297353CC}">
              <c16:uniqueId val="{00000001-65CA-4685-B89E-7B2F05B3A734}"/>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485.13</c:v>
                </c:pt>
                <c:pt idx="1">
                  <c:v>472.87</c:v>
                </c:pt>
                <c:pt idx="2">
                  <c:v>541.54999999999995</c:v>
                </c:pt>
                <c:pt idx="3">
                  <c:v>545.26</c:v>
                </c:pt>
                <c:pt idx="4">
                  <c:v>525.63</c:v>
                </c:pt>
              </c:numCache>
            </c:numRef>
          </c:val>
          <c:extLst>
            <c:ext xmlns:c16="http://schemas.microsoft.com/office/drawing/2014/chart" uri="{C3380CC4-5D6E-409C-BE32-E72D297353CC}">
              <c16:uniqueId val="{00000000-14A1-4812-A632-204EC38957F4}"/>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c:ext xmlns:c16="http://schemas.microsoft.com/office/drawing/2014/chart" uri="{C3380CC4-5D6E-409C-BE32-E72D297353CC}">
              <c16:uniqueId val="{00000001-14A1-4812-A632-204EC38957F4}"/>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南関町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9797</v>
      </c>
      <c r="AM8" s="66"/>
      <c r="AN8" s="66"/>
      <c r="AO8" s="66"/>
      <c r="AP8" s="66"/>
      <c r="AQ8" s="66"/>
      <c r="AR8" s="66"/>
      <c r="AS8" s="66"/>
      <c r="AT8" s="65">
        <f>データ!$S$6</f>
        <v>68.92</v>
      </c>
      <c r="AU8" s="65"/>
      <c r="AV8" s="65"/>
      <c r="AW8" s="65"/>
      <c r="AX8" s="65"/>
      <c r="AY8" s="65"/>
      <c r="AZ8" s="65"/>
      <c r="BA8" s="65"/>
      <c r="BB8" s="65">
        <f>データ!$T$6</f>
        <v>142.15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0.95</v>
      </c>
      <c r="Q10" s="65"/>
      <c r="R10" s="65"/>
      <c r="S10" s="65"/>
      <c r="T10" s="65"/>
      <c r="U10" s="65"/>
      <c r="V10" s="65"/>
      <c r="W10" s="66">
        <f>データ!$Q$6</f>
        <v>3240</v>
      </c>
      <c r="X10" s="66"/>
      <c r="Y10" s="66"/>
      <c r="Z10" s="66"/>
      <c r="AA10" s="66"/>
      <c r="AB10" s="66"/>
      <c r="AC10" s="66"/>
      <c r="AD10" s="2"/>
      <c r="AE10" s="2"/>
      <c r="AF10" s="2"/>
      <c r="AG10" s="2"/>
      <c r="AH10" s="2"/>
      <c r="AI10" s="2"/>
      <c r="AJ10" s="2"/>
      <c r="AK10" s="2"/>
      <c r="AL10" s="66">
        <f>データ!$U$6</f>
        <v>93</v>
      </c>
      <c r="AM10" s="66"/>
      <c r="AN10" s="66"/>
      <c r="AO10" s="66"/>
      <c r="AP10" s="66"/>
      <c r="AQ10" s="66"/>
      <c r="AR10" s="66"/>
      <c r="AS10" s="66"/>
      <c r="AT10" s="65">
        <f>データ!$V$6</f>
        <v>0.03</v>
      </c>
      <c r="AU10" s="65"/>
      <c r="AV10" s="65"/>
      <c r="AW10" s="65"/>
      <c r="AX10" s="65"/>
      <c r="AY10" s="65"/>
      <c r="AZ10" s="65"/>
      <c r="BA10" s="65"/>
      <c r="BB10" s="65">
        <f>データ!$W$6</f>
        <v>3100</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110</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109</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111</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41</v>
      </c>
      <c r="O85" s="27" t="str">
        <f>データ!EN6</f>
        <v>【0.54】</v>
      </c>
    </row>
  </sheetData>
  <sheetProtection algorithmName="SHA-512" hashValue="jSFcmvJ8lumjW0x7aHPwaOYz0hG9YkKQIPLw8YNcnNsROCnUmcRzcYFFrrcRJiKRLyaRLCrqx9MPWMuWpL/VEw==" saltValue="t7HQ3F/VxZdcZPKNFV35A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433675</v>
      </c>
      <c r="D6" s="34">
        <f t="shared" si="3"/>
        <v>47</v>
      </c>
      <c r="E6" s="34">
        <f t="shared" si="3"/>
        <v>1</v>
      </c>
      <c r="F6" s="34">
        <f t="shared" si="3"/>
        <v>0</v>
      </c>
      <c r="G6" s="34">
        <f t="shared" si="3"/>
        <v>0</v>
      </c>
      <c r="H6" s="34" t="str">
        <f t="shared" si="3"/>
        <v>熊本県　南関町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0.95</v>
      </c>
      <c r="Q6" s="35">
        <f t="shared" si="3"/>
        <v>3240</v>
      </c>
      <c r="R6" s="35">
        <f t="shared" si="3"/>
        <v>9797</v>
      </c>
      <c r="S6" s="35">
        <f t="shared" si="3"/>
        <v>68.92</v>
      </c>
      <c r="T6" s="35">
        <f t="shared" si="3"/>
        <v>142.15</v>
      </c>
      <c r="U6" s="35">
        <f t="shared" si="3"/>
        <v>93</v>
      </c>
      <c r="V6" s="35">
        <f t="shared" si="3"/>
        <v>0.03</v>
      </c>
      <c r="W6" s="35">
        <f t="shared" si="3"/>
        <v>3100</v>
      </c>
      <c r="X6" s="36">
        <f>IF(X7="",NA(),X7)</f>
        <v>72.69</v>
      </c>
      <c r="Y6" s="36">
        <f t="shared" ref="Y6:AG6" si="4">IF(Y7="",NA(),Y7)</f>
        <v>69.83</v>
      </c>
      <c r="Z6" s="36">
        <f t="shared" si="4"/>
        <v>69.52</v>
      </c>
      <c r="AA6" s="36">
        <f t="shared" si="4"/>
        <v>69.03</v>
      </c>
      <c r="AB6" s="36">
        <f t="shared" si="4"/>
        <v>67.75</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1045.6199999999999</v>
      </c>
      <c r="BF6" s="36">
        <f t="shared" ref="BF6:BN6" si="7">IF(BF7="",NA(),BF7)</f>
        <v>1003.73</v>
      </c>
      <c r="BG6" s="36">
        <f t="shared" si="7"/>
        <v>994.75</v>
      </c>
      <c r="BH6" s="36">
        <f t="shared" si="7"/>
        <v>894.7</v>
      </c>
      <c r="BI6" s="36">
        <f t="shared" si="7"/>
        <v>780.18</v>
      </c>
      <c r="BJ6" s="36">
        <f t="shared" si="7"/>
        <v>1486.62</v>
      </c>
      <c r="BK6" s="36">
        <f t="shared" si="7"/>
        <v>1510.14</v>
      </c>
      <c r="BL6" s="36">
        <f t="shared" si="7"/>
        <v>1595.62</v>
      </c>
      <c r="BM6" s="36">
        <f t="shared" si="7"/>
        <v>1302.33</v>
      </c>
      <c r="BN6" s="36">
        <f t="shared" si="7"/>
        <v>1274.21</v>
      </c>
      <c r="BO6" s="35" t="str">
        <f>IF(BO7="","",IF(BO7="-","【-】","【"&amp;SUBSTITUTE(TEXT(BO7,"#,##0.00"),"-","△")&amp;"】"))</f>
        <v>【1,074.14】</v>
      </c>
      <c r="BP6" s="36">
        <f>IF(BP7="",NA(),BP7)</f>
        <v>35.380000000000003</v>
      </c>
      <c r="BQ6" s="36">
        <f t="shared" ref="BQ6:BY6" si="8">IF(BQ7="",NA(),BQ7)</f>
        <v>36.36</v>
      </c>
      <c r="BR6" s="36">
        <f t="shared" si="8"/>
        <v>32.76</v>
      </c>
      <c r="BS6" s="36">
        <f t="shared" si="8"/>
        <v>32.31</v>
      </c>
      <c r="BT6" s="36">
        <f t="shared" si="8"/>
        <v>33.200000000000003</v>
      </c>
      <c r="BU6" s="36">
        <f t="shared" si="8"/>
        <v>24.39</v>
      </c>
      <c r="BV6" s="36">
        <f t="shared" si="8"/>
        <v>22.67</v>
      </c>
      <c r="BW6" s="36">
        <f t="shared" si="8"/>
        <v>37.92</v>
      </c>
      <c r="BX6" s="36">
        <f t="shared" si="8"/>
        <v>40.89</v>
      </c>
      <c r="BY6" s="36">
        <f t="shared" si="8"/>
        <v>41.25</v>
      </c>
      <c r="BZ6" s="35" t="str">
        <f>IF(BZ7="","",IF(BZ7="-","【-】","【"&amp;SUBSTITUTE(TEXT(BZ7,"#,##0.00"),"-","△")&amp;"】"))</f>
        <v>【54.36】</v>
      </c>
      <c r="CA6" s="36">
        <f>IF(CA7="",NA(),CA7)</f>
        <v>485.13</v>
      </c>
      <c r="CB6" s="36">
        <f t="shared" ref="CB6:CJ6" si="9">IF(CB7="",NA(),CB7)</f>
        <v>472.87</v>
      </c>
      <c r="CC6" s="36">
        <f t="shared" si="9"/>
        <v>541.54999999999995</v>
      </c>
      <c r="CD6" s="36">
        <f t="shared" si="9"/>
        <v>545.26</v>
      </c>
      <c r="CE6" s="36">
        <f t="shared" si="9"/>
        <v>525.63</v>
      </c>
      <c r="CF6" s="36">
        <f t="shared" si="9"/>
        <v>734.18</v>
      </c>
      <c r="CG6" s="36">
        <f t="shared" si="9"/>
        <v>789.62</v>
      </c>
      <c r="CH6" s="36">
        <f t="shared" si="9"/>
        <v>423.18</v>
      </c>
      <c r="CI6" s="36">
        <f t="shared" si="9"/>
        <v>383.2</v>
      </c>
      <c r="CJ6" s="36">
        <f t="shared" si="9"/>
        <v>383.25</v>
      </c>
      <c r="CK6" s="35" t="str">
        <f>IF(CK7="","",IF(CK7="-","【-】","【"&amp;SUBSTITUTE(TEXT(CK7,"#,##0.00"),"-","△")&amp;"】"))</f>
        <v>【296.40】</v>
      </c>
      <c r="CL6" s="36">
        <f>IF(CL7="",NA(),CL7)</f>
        <v>43.4</v>
      </c>
      <c r="CM6" s="36">
        <f t="shared" ref="CM6:CU6" si="10">IF(CM7="",NA(),CM7)</f>
        <v>44.94</v>
      </c>
      <c r="CN6" s="36">
        <f t="shared" si="10"/>
        <v>40.700000000000003</v>
      </c>
      <c r="CO6" s="36">
        <f t="shared" si="10"/>
        <v>42.17</v>
      </c>
      <c r="CP6" s="36">
        <f t="shared" si="10"/>
        <v>41.96</v>
      </c>
      <c r="CQ6" s="36">
        <f t="shared" si="10"/>
        <v>48.36</v>
      </c>
      <c r="CR6" s="36">
        <f t="shared" si="10"/>
        <v>48.7</v>
      </c>
      <c r="CS6" s="36">
        <f t="shared" si="10"/>
        <v>46.9</v>
      </c>
      <c r="CT6" s="36">
        <f t="shared" si="10"/>
        <v>47.95</v>
      </c>
      <c r="CU6" s="36">
        <f t="shared" si="10"/>
        <v>48.26</v>
      </c>
      <c r="CV6" s="35" t="str">
        <f>IF(CV7="","",IF(CV7="-","【-】","【"&amp;SUBSTITUTE(TEXT(CV7,"#,##0.00"),"-","△")&amp;"】"))</f>
        <v>【55.95】</v>
      </c>
      <c r="CW6" s="36">
        <f>IF(CW7="",NA(),CW7)</f>
        <v>108.08</v>
      </c>
      <c r="CX6" s="36">
        <f t="shared" ref="CX6:DF6" si="11">IF(CX7="",NA(),CX7)</f>
        <v>100</v>
      </c>
      <c r="CY6" s="36">
        <f t="shared" si="11"/>
        <v>99.02</v>
      </c>
      <c r="CZ6" s="36">
        <f t="shared" si="11"/>
        <v>96.63</v>
      </c>
      <c r="DA6" s="36">
        <f t="shared" si="11"/>
        <v>100</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433675</v>
      </c>
      <c r="D7" s="38">
        <v>47</v>
      </c>
      <c r="E7" s="38">
        <v>1</v>
      </c>
      <c r="F7" s="38">
        <v>0</v>
      </c>
      <c r="G7" s="38">
        <v>0</v>
      </c>
      <c r="H7" s="38" t="s">
        <v>96</v>
      </c>
      <c r="I7" s="38" t="s">
        <v>97</v>
      </c>
      <c r="J7" s="38" t="s">
        <v>98</v>
      </c>
      <c r="K7" s="38" t="s">
        <v>99</v>
      </c>
      <c r="L7" s="38" t="s">
        <v>100</v>
      </c>
      <c r="M7" s="38" t="s">
        <v>101</v>
      </c>
      <c r="N7" s="39" t="s">
        <v>102</v>
      </c>
      <c r="O7" s="39" t="s">
        <v>103</v>
      </c>
      <c r="P7" s="39">
        <v>0.95</v>
      </c>
      <c r="Q7" s="39">
        <v>3240</v>
      </c>
      <c r="R7" s="39">
        <v>9797</v>
      </c>
      <c r="S7" s="39">
        <v>68.92</v>
      </c>
      <c r="T7" s="39">
        <v>142.15</v>
      </c>
      <c r="U7" s="39">
        <v>93</v>
      </c>
      <c r="V7" s="39">
        <v>0.03</v>
      </c>
      <c r="W7" s="39">
        <v>3100</v>
      </c>
      <c r="X7" s="39">
        <v>72.69</v>
      </c>
      <c r="Y7" s="39">
        <v>69.83</v>
      </c>
      <c r="Z7" s="39">
        <v>69.52</v>
      </c>
      <c r="AA7" s="39">
        <v>69.03</v>
      </c>
      <c r="AB7" s="39">
        <v>67.75</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1045.6199999999999</v>
      </c>
      <c r="BF7" s="39">
        <v>1003.73</v>
      </c>
      <c r="BG7" s="39">
        <v>994.75</v>
      </c>
      <c r="BH7" s="39">
        <v>894.7</v>
      </c>
      <c r="BI7" s="39">
        <v>780.18</v>
      </c>
      <c r="BJ7" s="39">
        <v>1486.62</v>
      </c>
      <c r="BK7" s="39">
        <v>1510.14</v>
      </c>
      <c r="BL7" s="39">
        <v>1595.62</v>
      </c>
      <c r="BM7" s="39">
        <v>1302.33</v>
      </c>
      <c r="BN7" s="39">
        <v>1274.21</v>
      </c>
      <c r="BO7" s="39">
        <v>1074.1400000000001</v>
      </c>
      <c r="BP7" s="39">
        <v>35.380000000000003</v>
      </c>
      <c r="BQ7" s="39">
        <v>36.36</v>
      </c>
      <c r="BR7" s="39">
        <v>32.76</v>
      </c>
      <c r="BS7" s="39">
        <v>32.31</v>
      </c>
      <c r="BT7" s="39">
        <v>33.200000000000003</v>
      </c>
      <c r="BU7" s="39">
        <v>24.39</v>
      </c>
      <c r="BV7" s="39">
        <v>22.67</v>
      </c>
      <c r="BW7" s="39">
        <v>37.92</v>
      </c>
      <c r="BX7" s="39">
        <v>40.89</v>
      </c>
      <c r="BY7" s="39">
        <v>41.25</v>
      </c>
      <c r="BZ7" s="39">
        <v>54.36</v>
      </c>
      <c r="CA7" s="39">
        <v>485.13</v>
      </c>
      <c r="CB7" s="39">
        <v>472.87</v>
      </c>
      <c r="CC7" s="39">
        <v>541.54999999999995</v>
      </c>
      <c r="CD7" s="39">
        <v>545.26</v>
      </c>
      <c r="CE7" s="39">
        <v>525.63</v>
      </c>
      <c r="CF7" s="39">
        <v>734.18</v>
      </c>
      <c r="CG7" s="39">
        <v>789.62</v>
      </c>
      <c r="CH7" s="39">
        <v>423.18</v>
      </c>
      <c r="CI7" s="39">
        <v>383.2</v>
      </c>
      <c r="CJ7" s="39">
        <v>383.25</v>
      </c>
      <c r="CK7" s="39">
        <v>296.39999999999998</v>
      </c>
      <c r="CL7" s="39">
        <v>43.4</v>
      </c>
      <c r="CM7" s="39">
        <v>44.94</v>
      </c>
      <c r="CN7" s="39">
        <v>40.700000000000003</v>
      </c>
      <c r="CO7" s="39">
        <v>42.17</v>
      </c>
      <c r="CP7" s="39">
        <v>41.96</v>
      </c>
      <c r="CQ7" s="39">
        <v>48.36</v>
      </c>
      <c r="CR7" s="39">
        <v>48.7</v>
      </c>
      <c r="CS7" s="39">
        <v>46.9</v>
      </c>
      <c r="CT7" s="39">
        <v>47.95</v>
      </c>
      <c r="CU7" s="39">
        <v>48.26</v>
      </c>
      <c r="CV7" s="39">
        <v>55.95</v>
      </c>
      <c r="CW7" s="39">
        <v>108.08</v>
      </c>
      <c r="CX7" s="39">
        <v>100</v>
      </c>
      <c r="CY7" s="39">
        <v>99.02</v>
      </c>
      <c r="CZ7" s="39">
        <v>96.63</v>
      </c>
      <c r="DA7" s="39">
        <v>100</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2020-02-02T23:39:19Z</cp:lastPrinted>
  <dcterms:created xsi:type="dcterms:W3CDTF">2019-12-05T04:39:57Z</dcterms:created>
  <dcterms:modified xsi:type="dcterms:W3CDTF">2020-02-02T23:44:18Z</dcterms:modified>
  <cp:category/>
</cp:coreProperties>
</file>