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C:\Users\L6002.GYOKUTOU-LG\Desktop\"/>
    </mc:Choice>
  </mc:AlternateContent>
  <xr:revisionPtr revIDLastSave="0" documentId="8_{00813CA3-52C2-4A97-84BE-ED75EA27130F}" xr6:coauthVersionLast="45" xr6:coauthVersionMax="45" xr10:uidLastSave="{00000000-0000-0000-0000-000000000000}"/>
  <workbookProtection workbookAlgorithmName="SHA-512" workbookHashValue="++nQf5UhN5ADttkMRuy4bmJ8A/IbTuu+zrzE+H9YKFmeJHAGCXU7zYbTa+3z844gZKOfoYWnInqXiR+aKOVp/Q==" workbookSaltValue="hLnkL/Cmlo1L6KL4E/kApw=="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N6" i="5"/>
  <c r="B10" i="4" s="1"/>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AT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<sst xmlns="http://schemas.openxmlformats.org/spreadsheetml/2006/main" count="225" uniqueCount="111">
  <si>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</si>
  <si>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</si>
  <si>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</si>
  <si>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</si>
  <si>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</si>
  <si>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</si>
  <si>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</si>
  <si>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</si>
  <si>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</si>
  <si>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</si>
  <si>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</si>
  <si>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</si>
  <si>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</si>
  <si>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</si>
  <si>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</si>
  <si>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</si>
  <si>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</si>
  <si>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</si>
  <si>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</si>
  <si>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</si>
  <si>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</si>
  <si>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</si>
  <si>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</si>
  <si>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</si>
  <si>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</si>
  <si>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</si>
  <si>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</si>
  <si>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</si>
  <si>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</si>
  <si>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</si>
  <si>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</si>
  <si>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</si>
  <si>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</si>
  <si>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</si>
  <si>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</si>
  <si>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</si>
  <si>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</si>
  <si>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</si>
  <si>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</si>
  <si>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</si>
  <si>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</si>
  <si>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</si>
  <si>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</si>
  <si>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</si>
  <si>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</si>
  <si>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</si>
  <si>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</si>
  <si>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</si>
  <si>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</si>
  <si>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</si>
  <si>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</si>
  <si>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</si>
  <si>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</si>
  <si>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</si>
  <si>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</si>
  <si>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</si>
  <si>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</si>
  <si>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</si>
  <si>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</si>
  <si>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</si>
  <si>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</si>
  <si>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</si>
  <si>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</si>
  <si>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</si>
  <si>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</si>
  <si>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</si>
  <si>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</si>
  <si>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</si>
  <si>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</si>
  <si>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</si>
  <si>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</si>
  <si>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</si>
  <si>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</si>
  <si>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</si>
  <si>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</si>
  <si>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</si>
  <si>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</si>
  <si>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</si>
  <si>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</si>
  <si>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</si>
  <si>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</si>
  <si>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</si>
  <si>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</si>
  <si>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</si>
  <si>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</si>
  <si>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</si>
  <si>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</si>
  <si>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</si>
  <si>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</si>
  <si>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</si>
  <si>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</si>
  <si>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</si>
  <si>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</si>
  <si>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</si>
  <si>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</si>
  <si>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玉東町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</si>
  <si>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</si>
  <si>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</si>
  <si>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</si>
  <si>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</si>
  <si>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</si>
  <si>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</si>
  <si>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</si>
  <si>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</si>
  <si>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</si>
  <si>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</si>
  <si>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</si>
  <si>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</si>
  <si>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道未普及地域の解消を目指す当初の目的はほぼ達成されたが、地方債償還金額の増加により収支が悪化し、課題への取組などが先延ばしとなっている。なお課題としては、・企業会計への移行・機械設備の老朽化、・水道施設の耐震化、・人口減少に伴う水道料金収入の減少、・施設規模の最適化、・過疎地域への対応、・将来の水質悪化や水源の枯渇、・テロ対策等の危機管理などがある。このような課題への取組に対し、アセットマネージメント（資産管理）による長期的な視点が必要となる。
　以上のことから、令和２年度中の作成を目標に経営戦略を策定し、水道事業の健全性と効率性の向上に取り組む。</t>
    <rPh sb="80" eb="82">
      <t>キギョウ</t>
    </rPh>
    <rPh sb="82" eb="84">
      <t>カイケイ</t>
    </rPh>
    <rPh sb="86" eb="88">
      <t>イコウ</t>
    </rPh>
    <rPh sb="236" eb="237">
      <t>レイ</t>
    </rPh>
    <rPh sb="237" eb="238">
      <t>ワ</t>
    </rPh>
    <phoneticPr fontId="4"/>
  </si>
  <si>
    <t>収益的収支比率が低下傾向にある。
(要因)
 　昭和６３年度から平成２０年度まで行われた継続事業により年々と地方債償還金が増加したため、収益的収支比率や料金回収率を引き下げる要因となっている。
 (今後の対策)
 ・平成３１年度から地方債の償還が終了していくことから、元利償還金支払額が減少していくことにより平成３１年度以降の収益的収支比率、料金回収率、給水原価などが改善する。
　平成30年度　元利償還金額　76,906千円
　平成31年度　元利償還金額　54,787千円
　令和2年度　 元利償還金額  54,787千円
　令和3年度　 元利償還金額　54,787千円
　令和4年度　 元利償還金額　51,758千円
 ・以前実施した財政健全化計画（平成20年度から平成24年度まで）において人員削減を行ったが、現在も同人数を維持しており、引き続き維持管理費の抑制を行う。
 ・平成28年度において4簡易水道事業の統合を行っており、将来的には余剰施設の廃止など施設利用率の向上に取り組む。</t>
    <rPh sb="0" eb="2">
      <t>シュウエキ</t>
    </rPh>
    <rPh sb="2" eb="3">
      <t>テキ</t>
    </rPh>
    <rPh sb="30" eb="32">
      <t>ネンド</t>
    </rPh>
    <rPh sb="34" eb="36">
      <t>ヘイセイ</t>
    </rPh>
    <rPh sb="111" eb="113">
      <t>ヘイセイ</t>
    </rPh>
    <rPh sb="157" eb="159">
      <t>ヘイセイ</t>
    </rPh>
    <rPh sb="161" eb="163">
      <t>ネンド</t>
    </rPh>
    <rPh sb="163" eb="165">
      <t>イコウ</t>
    </rPh>
    <rPh sb="166" eb="168">
      <t>シュウエキ</t>
    </rPh>
    <rPh sb="168" eb="169">
      <t>テキ</t>
    </rPh>
    <rPh sb="194" eb="196">
      <t>ヘイセイ</t>
    </rPh>
    <rPh sb="201" eb="203">
      <t>ガンリ</t>
    </rPh>
    <rPh sb="203" eb="205">
      <t>ショウカン</t>
    </rPh>
    <rPh sb="205" eb="207">
      <t>キンガク</t>
    </rPh>
    <rPh sb="218" eb="220">
      <t>ヘイセイ</t>
    </rPh>
    <rPh sb="225" eb="227">
      <t>ガンリ</t>
    </rPh>
    <rPh sb="227" eb="229">
      <t>ショウカン</t>
    </rPh>
    <rPh sb="229" eb="231">
      <t>キンガク</t>
    </rPh>
    <rPh sb="242" eb="243">
      <t>レイ</t>
    </rPh>
    <rPh sb="243" eb="244">
      <t>ワ</t>
    </rPh>
    <rPh sb="245" eb="246">
      <t>ネン</t>
    </rPh>
    <rPh sb="246" eb="247">
      <t>ド</t>
    </rPh>
    <rPh sb="249" eb="251">
      <t>ガンリ</t>
    </rPh>
    <rPh sb="251" eb="254">
      <t>ショウカンキン</t>
    </rPh>
    <rPh sb="254" eb="255">
      <t>ガク</t>
    </rPh>
    <rPh sb="263" eb="265">
      <t>センエン</t>
    </rPh>
    <rPh sb="267" eb="268">
      <t>レイ</t>
    </rPh>
    <rPh sb="268" eb="269">
      <t>ワ</t>
    </rPh>
    <rPh sb="270" eb="272">
      <t>ネンド</t>
    </rPh>
    <rPh sb="274" eb="276">
      <t>ガンリ</t>
    </rPh>
    <rPh sb="276" eb="278">
      <t>ショウカン</t>
    </rPh>
    <rPh sb="278" eb="279">
      <t>キン</t>
    </rPh>
    <rPh sb="279" eb="280">
      <t>ガク</t>
    </rPh>
    <rPh sb="287" eb="289">
      <t>センエン</t>
    </rPh>
    <rPh sb="291" eb="292">
      <t>レイ</t>
    </rPh>
    <rPh sb="292" eb="293">
      <t>ワ</t>
    </rPh>
    <rPh sb="294" eb="296">
      <t>ネンド</t>
    </rPh>
    <rPh sb="298" eb="300">
      <t>ガンリ</t>
    </rPh>
    <rPh sb="300" eb="303">
      <t>ショウカンキン</t>
    </rPh>
    <rPh sb="303" eb="304">
      <t>ガク</t>
    </rPh>
    <rPh sb="311" eb="313">
      <t>センエン</t>
    </rPh>
    <rPh sb="330" eb="332">
      <t>ヘイセイ</t>
    </rPh>
    <rPh sb="338" eb="340">
      <t>ヘイセイ</t>
    </rPh>
    <rPh sb="351" eb="353">
      <t>ジンイン</t>
    </rPh>
    <rPh sb="354" eb="355">
      <t>ゲン</t>
    </rPh>
    <rPh sb="356" eb="357">
      <t>オコナ</t>
    </rPh>
    <rPh sb="361" eb="363">
      <t>ゲンザイ</t>
    </rPh>
    <rPh sb="364" eb="365">
      <t>ドウ</t>
    </rPh>
    <rPh sb="365" eb="367">
      <t>ニンズウ</t>
    </rPh>
    <rPh sb="368" eb="370">
      <t>イジ</t>
    </rPh>
    <rPh sb="375" eb="376">
      <t>ヒ</t>
    </rPh>
    <rPh sb="377" eb="378">
      <t>ツヅ</t>
    </rPh>
    <rPh sb="394" eb="396">
      <t>ヘイセイ</t>
    </rPh>
    <phoneticPr fontId="4"/>
  </si>
  <si>
    <t>　耐用年数が40年である管路については耐用年数を超えた管路はない。その為、道路改良工事に伴って水道管の付け替えが必要になった際に管路更新が行われるものである。
　なお、耐用年数が10年と短い機械設備については更新時期を過ぎているものがあるが、更新費用については一般会計からの基準外繰入金に頼らざるをえないため、積極的な更新を行っておらず故障時に更新を行っている状況である。</t>
    <rPh sb="1" eb="3">
      <t>タイヨウ</t>
    </rPh>
    <rPh sb="3" eb="5">
      <t>ネンスウ</t>
    </rPh>
    <rPh sb="8" eb="9">
      <t>ネン</t>
    </rPh>
    <rPh sb="12" eb="14">
      <t>カンロ</t>
    </rPh>
    <rPh sb="19" eb="21">
      <t>タイヨウ</t>
    </rPh>
    <rPh sb="21" eb="23">
      <t>ネンスウ</t>
    </rPh>
    <rPh sb="24" eb="25">
      <t>コ</t>
    </rPh>
    <rPh sb="27" eb="29">
      <t>カンロ</t>
    </rPh>
    <rPh sb="35" eb="36">
      <t>タメ</t>
    </rPh>
    <rPh sb="37" eb="39">
      <t>ドウロ</t>
    </rPh>
    <rPh sb="39" eb="41">
      <t>カイリョウ</t>
    </rPh>
    <rPh sb="41" eb="43">
      <t>コウジ</t>
    </rPh>
    <rPh sb="44" eb="45">
      <t>トモナ</t>
    </rPh>
    <rPh sb="62" eb="63">
      <t>サイ</t>
    </rPh>
    <rPh sb="64" eb="66">
      <t>カンロ</t>
    </rPh>
    <rPh sb="66" eb="68">
      <t>コウシン</t>
    </rPh>
    <rPh sb="69" eb="70">
      <t>オコナ</t>
    </rPh>
    <rPh sb="84" eb="86">
      <t>タイヨウ</t>
    </rPh>
    <rPh sb="86" eb="88">
      <t>ネンスウ</t>
    </rPh>
    <rPh sb="91" eb="92">
      <t>ネン</t>
    </rPh>
    <rPh sb="93" eb="94">
      <t>ミジカ</t>
    </rPh>
    <rPh sb="95" eb="97">
      <t>キカイ</t>
    </rPh>
    <rPh sb="97" eb="99">
      <t>セツビ</t>
    </rPh>
    <rPh sb="104" eb="106">
      <t>コウシン</t>
    </rPh>
    <rPh sb="106" eb="108">
      <t>ジキ</t>
    </rPh>
    <rPh sb="109" eb="110">
      <t>ス</t>
    </rPh>
    <rPh sb="121" eb="123">
      <t>コウシン</t>
    </rPh>
    <rPh sb="130" eb="132">
      <t>イッパン</t>
    </rPh>
    <rPh sb="132" eb="134">
      <t>カイケイ</t>
    </rPh>
    <rPh sb="137" eb="139">
      <t>キジュン</t>
    </rPh>
    <rPh sb="139" eb="140">
      <t>ソト</t>
    </rPh>
    <rPh sb="140" eb="142">
      <t>クリイレ</t>
    </rPh>
    <rPh sb="142" eb="143">
      <t>キン</t>
    </rPh>
    <rPh sb="144" eb="145">
      <t>タヨ</t>
    </rPh>
    <rPh sb="155" eb="158">
      <t>セッキョクテキ</t>
    </rPh>
    <rPh sb="159" eb="161">
      <t>コウシン</t>
    </rPh>
    <rPh sb="162" eb="163">
      <t>オコナ</t>
    </rPh>
    <rPh sb="168" eb="171">
      <t>コショウジ</t>
    </rPh>
    <rPh sb="172" eb="174">
      <t>コウシン</t>
    </rPh>
    <rPh sb="175" eb="176">
      <t>オコナ</t>
    </rPh>
    <rPh sb="180" eb="182">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</si>
</sst>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
                  <c:v>0</c:v>
                </c:pt>
                <c:pt idx="1">
                  <c:v>0.21</c:v>
                </c:pt>
                <c:pt idx="2">
                  <c:v>0.08</c:v>
                </c:pt>
                <c:pt idx="3" formatCode="#,##0.00;&quot;△&quot;#,##0.00">
                  <c:v>0</c:v>
                </c:pt>
                <c:pt idx="4" formatCode="#,##0.00;&quot;△&quot;#,##0.00">
                  <c:v>0</c:v>
                </c:pt>
              </c:numCache>
            </c:numRef>
          </c:val>
          <c:extLst>
            <c:ext xmlns:c16="http://schemas.microsoft.com/office/drawing/2014/chart" uri="{C3380CC4-5D6E-409C-BE32-E72D297353CC}">
              <c16:uniqueId val="{00000000-D7DE-43C5-B934-5E8D1CE39618}"/>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c:ext xmlns:c16="http://schemas.microsoft.com/office/drawing/2014/chart" uri="{C3380CC4-5D6E-409C-BE32-E72D297353CC}">
              <c16:uniqueId val="{00000001-D7DE-43C5-B934-5E8D1CE39618}"/>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68.89</c:v>
                </c:pt>
                <c:pt idx="1">
                  <c:v>70.489999999999995</c:v>
                </c:pt>
                <c:pt idx="2">
                  <c:v>73.17</c:v>
                </c:pt>
                <c:pt idx="3">
                  <c:v>73.77</c:v>
                </c:pt>
                <c:pt idx="4">
                  <c:v>71.94</c:v>
                </c:pt>
              </c:numCache>
            </c:numRef>
          </c:val>
          <c:extLst>
            <c:ext xmlns:c16="http://schemas.microsoft.com/office/drawing/2014/chart" uri="{C3380CC4-5D6E-409C-BE32-E72D297353CC}">
              <c16:uniqueId val="{00000000-8A33-453C-B80D-FB05982EB6D7}"/>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c:ext xmlns:c16="http://schemas.microsoft.com/office/drawing/2014/chart" uri="{C3380CC4-5D6E-409C-BE32-E72D297353CC}">
              <c16:uniqueId val="{00000001-8A33-453C-B80D-FB05982EB6D7}"/>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88.33</c:v>
                </c:pt>
                <c:pt idx="1">
                  <c:v>86.37</c:v>
                </c:pt>
                <c:pt idx="2">
                  <c:v>84.97</c:v>
                </c:pt>
                <c:pt idx="3">
                  <c:v>84.09</c:v>
                </c:pt>
                <c:pt idx="4">
                  <c:v>85.02</c:v>
                </c:pt>
              </c:numCache>
            </c:numRef>
          </c:val>
          <c:extLst>
            <c:ext xmlns:c16="http://schemas.microsoft.com/office/drawing/2014/chart" uri="{C3380CC4-5D6E-409C-BE32-E72D297353CC}">
              <c16:uniqueId val="{00000000-77B7-425D-B423-18E2685E11BA}"/>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c:ext xmlns:c16="http://schemas.microsoft.com/office/drawing/2014/chart" uri="{C3380CC4-5D6E-409C-BE32-E72D297353CC}">
              <c16:uniqueId val="{00000001-77B7-425D-B423-18E2685E11BA}"/>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69.8</c:v>
                </c:pt>
                <c:pt idx="1">
                  <c:v>67.400000000000006</c:v>
                </c:pt>
                <c:pt idx="2">
                  <c:v>65.3</c:v>
                </c:pt>
                <c:pt idx="3">
                  <c:v>66.39</c:v>
                </c:pt>
                <c:pt idx="4">
                  <c:v>65.33</c:v>
                </c:pt>
              </c:numCache>
            </c:numRef>
          </c:val>
          <c:extLst>
            <c:ext xmlns:c16="http://schemas.microsoft.com/office/drawing/2014/chart" uri="{C3380CC4-5D6E-409C-BE32-E72D297353CC}">
              <c16:uniqueId val="{00000000-14EA-4144-B631-B98A398A43AA}"/>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c:ext xmlns:c16="http://schemas.microsoft.com/office/drawing/2014/chart" uri="{C3380CC4-5D6E-409C-BE32-E72D297353CC}">
              <c16:uniqueId val="{00000001-14EA-4144-B631-B98A398A43AA}"/>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B0-40E9-BE65-E7C154DBA9A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B0-40E9-BE65-E7C154DBA9A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C9-476C-ABBF-67FAEC3D82E2}"/>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C9-476C-ABBF-67FAEC3D82E2}"/>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C3-4826-A40C-C8851686113E}"/>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C3-4826-A40C-C8851686113E}"/>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37-474F-9176-8732DA2ECB1C}"/>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37-474F-9176-8732DA2ECB1C}"/>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1064.72</c:v>
                </c:pt>
                <c:pt idx="1">
                  <c:v>964.71</c:v>
                </c:pt>
                <c:pt idx="2">
                  <c:v>859.68</c:v>
                </c:pt>
                <c:pt idx="3">
                  <c:v>781.35</c:v>
                </c:pt>
                <c:pt idx="4">
                  <c:v>694.74</c:v>
                </c:pt>
              </c:numCache>
            </c:numRef>
          </c:val>
          <c:extLst>
            <c:ext xmlns:c16="http://schemas.microsoft.com/office/drawing/2014/chart" uri="{C3380CC4-5D6E-409C-BE32-E72D297353CC}">
              <c16:uniqueId val="{00000000-0D3D-44F4-9ABC-845D6469B8B0}"/>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c:ext xmlns:c16="http://schemas.microsoft.com/office/drawing/2014/chart" uri="{C3380CC4-5D6E-409C-BE32-E72D297353CC}">
              <c16:uniqueId val="{00000001-0D3D-44F4-9ABC-845D6469B8B0}"/>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59.93</c:v>
                </c:pt>
                <c:pt idx="1">
                  <c:v>59.68</c:v>
                </c:pt>
                <c:pt idx="2">
                  <c:v>58.47</c:v>
                </c:pt>
                <c:pt idx="3">
                  <c:v>59.95</c:v>
                </c:pt>
                <c:pt idx="4">
                  <c:v>59.56</c:v>
                </c:pt>
              </c:numCache>
            </c:numRef>
          </c:val>
          <c:extLst>
            <c:ext xmlns:c16="http://schemas.microsoft.com/office/drawing/2014/chart" uri="{C3380CC4-5D6E-409C-BE32-E72D297353CC}">
              <c16:uniqueId val="{00000000-2775-44BE-99AC-11D8F41ED11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c:ext xmlns:c16="http://schemas.microsoft.com/office/drawing/2014/chart" uri="{C3380CC4-5D6E-409C-BE32-E72D297353CC}">
              <c16:uniqueId val="{00000001-2775-44BE-99AC-11D8F41ED11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274.79000000000002</c:v>
                </c:pt>
                <c:pt idx="1">
                  <c:v>278.08</c:v>
                </c:pt>
                <c:pt idx="2">
                  <c:v>283.5</c:v>
                </c:pt>
                <c:pt idx="3">
                  <c:v>275.81</c:v>
                </c:pt>
                <c:pt idx="4">
                  <c:v>279.36</c:v>
                </c:pt>
              </c:numCache>
            </c:numRef>
          </c:val>
          <c:extLst>
            <c:ext xmlns:c16="http://schemas.microsoft.com/office/drawing/2014/chart" uri="{C3380CC4-5D6E-409C-BE32-E72D297353CC}">
              <c16:uniqueId val="{00000000-9781-4466-963A-BFEFCB622928}"/>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c:ext xmlns:c16="http://schemas.microsoft.com/office/drawing/2014/chart" uri="{C3380CC4-5D6E-409C-BE32-E72D297353CC}">
              <c16:uniqueId val="{00000001-9781-4466-963A-BFEFCB622928}"/>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40"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玉東町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5298</v>
      </c>
      <c r="AM8" s="66"/>
      <c r="AN8" s="66"/>
      <c r="AO8" s="66"/>
      <c r="AP8" s="66"/>
      <c r="AQ8" s="66"/>
      <c r="AR8" s="66"/>
      <c r="AS8" s="66"/>
      <c r="AT8" s="65">
        <f>データ!$S$6</f>
        <v>24.33</v>
      </c>
      <c r="AU8" s="65"/>
      <c r="AV8" s="65"/>
      <c r="AW8" s="65"/>
      <c r="AX8" s="65"/>
      <c r="AY8" s="65"/>
      <c r="AZ8" s="65"/>
      <c r="BA8" s="65"/>
      <c r="BB8" s="65">
        <f>データ!$T$6</f>
        <v>217.76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85.72</v>
      </c>
      <c r="Q10" s="65"/>
      <c r="R10" s="65"/>
      <c r="S10" s="65"/>
      <c r="T10" s="65"/>
      <c r="U10" s="65"/>
      <c r="V10" s="65"/>
      <c r="W10" s="66">
        <f>データ!$Q$6</f>
        <v>3070</v>
      </c>
      <c r="X10" s="66"/>
      <c r="Y10" s="66"/>
      <c r="Z10" s="66"/>
      <c r="AA10" s="66"/>
      <c r="AB10" s="66"/>
      <c r="AC10" s="66"/>
      <c r="AD10" s="2"/>
      <c r="AE10" s="2"/>
      <c r="AF10" s="2"/>
      <c r="AG10" s="2"/>
      <c r="AH10" s="2"/>
      <c r="AI10" s="2"/>
      <c r="AJ10" s="2"/>
      <c r="AK10" s="2"/>
      <c r="AL10" s="66">
        <f>データ!$U$6</f>
        <v>4539</v>
      </c>
      <c r="AM10" s="66"/>
      <c r="AN10" s="66"/>
      <c r="AO10" s="66"/>
      <c r="AP10" s="66"/>
      <c r="AQ10" s="66"/>
      <c r="AR10" s="66"/>
      <c r="AS10" s="66"/>
      <c r="AT10" s="65">
        <f>データ!$V$6</f>
        <v>8.6999999999999993</v>
      </c>
      <c r="AU10" s="65"/>
      <c r="AV10" s="65"/>
      <c r="AW10" s="65"/>
      <c r="AX10" s="65"/>
      <c r="AY10" s="65"/>
      <c r="AZ10" s="65"/>
      <c r="BA10" s="65"/>
      <c r="BB10" s="65">
        <f>データ!$W$6</f>
        <v>521.72</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109</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110</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108</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41</v>
      </c>
      <c r="O85" s="27" t="str">
        <f>データ!EN6</f>
        <v>【0.54】</v>
      </c>
    </row>
  </sheetData>
  <sheetProtection algorithmName="SHA-512" hashValue="4dYlrmen53aBiPLPwJpiq6/CswoFNt0MGAxckW1ncAFcbBUZcGTaSb1OJTpUQTIF+Y3q35O0+XZaG/uUASePPw==" saltValue="BUE6amjPQem+SKYNPeRZk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6" t="s">
        <v>51</v>
      </c>
      <c r="I3" s="77"/>
      <c r="J3" s="77"/>
      <c r="K3" s="77"/>
      <c r="L3" s="77"/>
      <c r="M3" s="77"/>
      <c r="N3" s="77"/>
      <c r="O3" s="77"/>
      <c r="P3" s="77"/>
      <c r="Q3" s="77"/>
      <c r="R3" s="77"/>
      <c r="S3" s="77"/>
      <c r="T3" s="77"/>
      <c r="U3" s="77"/>
      <c r="V3" s="77"/>
      <c r="W3" s="78"/>
      <c r="X3" s="82" t="s">
        <v>52</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53</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54</v>
      </c>
      <c r="B4" s="31"/>
      <c r="C4" s="31"/>
      <c r="D4" s="31"/>
      <c r="E4" s="31"/>
      <c r="F4" s="31"/>
      <c r="G4" s="31"/>
      <c r="H4" s="79"/>
      <c r="I4" s="80"/>
      <c r="J4" s="80"/>
      <c r="K4" s="80"/>
      <c r="L4" s="80"/>
      <c r="M4" s="80"/>
      <c r="N4" s="80"/>
      <c r="O4" s="80"/>
      <c r="P4" s="80"/>
      <c r="Q4" s="80"/>
      <c r="R4" s="80"/>
      <c r="S4" s="80"/>
      <c r="T4" s="80"/>
      <c r="U4" s="80"/>
      <c r="V4" s="80"/>
      <c r="W4" s="81"/>
      <c r="X4" s="75" t="s">
        <v>55</v>
      </c>
      <c r="Y4" s="75"/>
      <c r="Z4" s="75"/>
      <c r="AA4" s="75"/>
      <c r="AB4" s="75"/>
      <c r="AC4" s="75"/>
      <c r="AD4" s="75"/>
      <c r="AE4" s="75"/>
      <c r="AF4" s="75"/>
      <c r="AG4" s="75"/>
      <c r="AH4" s="75"/>
      <c r="AI4" s="75" t="s">
        <v>56</v>
      </c>
      <c r="AJ4" s="75"/>
      <c r="AK4" s="75"/>
      <c r="AL4" s="75"/>
      <c r="AM4" s="75"/>
      <c r="AN4" s="75"/>
      <c r="AO4" s="75"/>
      <c r="AP4" s="75"/>
      <c r="AQ4" s="75"/>
      <c r="AR4" s="75"/>
      <c r="AS4" s="75"/>
      <c r="AT4" s="75" t="s">
        <v>57</v>
      </c>
      <c r="AU4" s="75"/>
      <c r="AV4" s="75"/>
      <c r="AW4" s="75"/>
      <c r="AX4" s="75"/>
      <c r="AY4" s="75"/>
      <c r="AZ4" s="75"/>
      <c r="BA4" s="75"/>
      <c r="BB4" s="75"/>
      <c r="BC4" s="75"/>
      <c r="BD4" s="75"/>
      <c r="BE4" s="75" t="s">
        <v>58</v>
      </c>
      <c r="BF4" s="75"/>
      <c r="BG4" s="75"/>
      <c r="BH4" s="75"/>
      <c r="BI4" s="75"/>
      <c r="BJ4" s="75"/>
      <c r="BK4" s="75"/>
      <c r="BL4" s="75"/>
      <c r="BM4" s="75"/>
      <c r="BN4" s="75"/>
      <c r="BO4" s="75"/>
      <c r="BP4" s="75" t="s">
        <v>59</v>
      </c>
      <c r="BQ4" s="75"/>
      <c r="BR4" s="75"/>
      <c r="BS4" s="75"/>
      <c r="BT4" s="75"/>
      <c r="BU4" s="75"/>
      <c r="BV4" s="75"/>
      <c r="BW4" s="75"/>
      <c r="BX4" s="75"/>
      <c r="BY4" s="75"/>
      <c r="BZ4" s="75"/>
      <c r="CA4" s="75" t="s">
        <v>60</v>
      </c>
      <c r="CB4" s="75"/>
      <c r="CC4" s="75"/>
      <c r="CD4" s="75"/>
      <c r="CE4" s="75"/>
      <c r="CF4" s="75"/>
      <c r="CG4" s="75"/>
      <c r="CH4" s="75"/>
      <c r="CI4" s="75"/>
      <c r="CJ4" s="75"/>
      <c r="CK4" s="75"/>
      <c r="CL4" s="75" t="s">
        <v>61</v>
      </c>
      <c r="CM4" s="75"/>
      <c r="CN4" s="75"/>
      <c r="CO4" s="75"/>
      <c r="CP4" s="75"/>
      <c r="CQ4" s="75"/>
      <c r="CR4" s="75"/>
      <c r="CS4" s="75"/>
      <c r="CT4" s="75"/>
      <c r="CU4" s="75"/>
      <c r="CV4" s="75"/>
      <c r="CW4" s="75" t="s">
        <v>62</v>
      </c>
      <c r="CX4" s="75"/>
      <c r="CY4" s="75"/>
      <c r="CZ4" s="75"/>
      <c r="DA4" s="75"/>
      <c r="DB4" s="75"/>
      <c r="DC4" s="75"/>
      <c r="DD4" s="75"/>
      <c r="DE4" s="75"/>
      <c r="DF4" s="75"/>
      <c r="DG4" s="75"/>
      <c r="DH4" s="75" t="s">
        <v>63</v>
      </c>
      <c r="DI4" s="75"/>
      <c r="DJ4" s="75"/>
      <c r="DK4" s="75"/>
      <c r="DL4" s="75"/>
      <c r="DM4" s="75"/>
      <c r="DN4" s="75"/>
      <c r="DO4" s="75"/>
      <c r="DP4" s="75"/>
      <c r="DQ4" s="75"/>
      <c r="DR4" s="75"/>
      <c r="DS4" s="75" t="s">
        <v>64</v>
      </c>
      <c r="DT4" s="75"/>
      <c r="DU4" s="75"/>
      <c r="DV4" s="75"/>
      <c r="DW4" s="75"/>
      <c r="DX4" s="75"/>
      <c r="DY4" s="75"/>
      <c r="DZ4" s="75"/>
      <c r="EA4" s="75"/>
      <c r="EB4" s="75"/>
      <c r="EC4" s="75"/>
      <c r="ED4" s="75" t="s">
        <v>65</v>
      </c>
      <c r="EE4" s="75"/>
      <c r="EF4" s="75"/>
      <c r="EG4" s="75"/>
      <c r="EH4" s="75"/>
      <c r="EI4" s="75"/>
      <c r="EJ4" s="75"/>
      <c r="EK4" s="75"/>
      <c r="EL4" s="75"/>
      <c r="EM4" s="75"/>
      <c r="EN4" s="75"/>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2018</v>
      </c>
      <c r="C6" s="34">
        <f t="shared" ref="C6:W6" si="3">C7</f>
        <v>433641</v>
      </c>
      <c r="D6" s="34">
        <f t="shared" si="3"/>
        <v>47</v>
      </c>
      <c r="E6" s="34">
        <f t="shared" si="3"/>
        <v>1</v>
      </c>
      <c r="F6" s="34">
        <f t="shared" si="3"/>
        <v>0</v>
      </c>
      <c r="G6" s="34">
        <f t="shared" si="3"/>
        <v>0</v>
      </c>
      <c r="H6" s="34" t="str">
        <f t="shared" si="3"/>
        <v>熊本県　玉東町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85.72</v>
      </c>
      <c r="Q6" s="35">
        <f t="shared" si="3"/>
        <v>3070</v>
      </c>
      <c r="R6" s="35">
        <f t="shared" si="3"/>
        <v>5298</v>
      </c>
      <c r="S6" s="35">
        <f t="shared" si="3"/>
        <v>24.33</v>
      </c>
      <c r="T6" s="35">
        <f t="shared" si="3"/>
        <v>217.76</v>
      </c>
      <c r="U6" s="35">
        <f t="shared" si="3"/>
        <v>4539</v>
      </c>
      <c r="V6" s="35">
        <f t="shared" si="3"/>
        <v>8.6999999999999993</v>
      </c>
      <c r="W6" s="35">
        <f t="shared" si="3"/>
        <v>521.72</v>
      </c>
      <c r="X6" s="36">
        <f>IF(X7="",NA(),X7)</f>
        <v>69.8</v>
      </c>
      <c r="Y6" s="36">
        <f t="shared" ref="Y6:AG6" si="4">IF(Y7="",NA(),Y7)</f>
        <v>67.400000000000006</v>
      </c>
      <c r="Z6" s="36">
        <f t="shared" si="4"/>
        <v>65.3</v>
      </c>
      <c r="AA6" s="36">
        <f t="shared" si="4"/>
        <v>66.39</v>
      </c>
      <c r="AB6" s="36">
        <f t="shared" si="4"/>
        <v>65.33</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1064.72</v>
      </c>
      <c r="BF6" s="36">
        <f t="shared" ref="BF6:BN6" si="7">IF(BF7="",NA(),BF7)</f>
        <v>964.71</v>
      </c>
      <c r="BG6" s="36">
        <f t="shared" si="7"/>
        <v>859.68</v>
      </c>
      <c r="BH6" s="36">
        <f t="shared" si="7"/>
        <v>781.35</v>
      </c>
      <c r="BI6" s="36">
        <f t="shared" si="7"/>
        <v>694.74</v>
      </c>
      <c r="BJ6" s="36">
        <f t="shared" si="7"/>
        <v>1125.69</v>
      </c>
      <c r="BK6" s="36">
        <f t="shared" si="7"/>
        <v>1134.67</v>
      </c>
      <c r="BL6" s="36">
        <f t="shared" si="7"/>
        <v>1144.79</v>
      </c>
      <c r="BM6" s="36">
        <f t="shared" si="7"/>
        <v>1061.58</v>
      </c>
      <c r="BN6" s="36">
        <f t="shared" si="7"/>
        <v>1007.7</v>
      </c>
      <c r="BO6" s="35" t="str">
        <f>IF(BO7="","",IF(BO7="-","【-】","【"&amp;SUBSTITUTE(TEXT(BO7,"#,##0.00"),"-","△")&amp;"】"))</f>
        <v>【1,074.14】</v>
      </c>
      <c r="BP6" s="36">
        <f>IF(BP7="",NA(),BP7)</f>
        <v>59.93</v>
      </c>
      <c r="BQ6" s="36">
        <f t="shared" ref="BQ6:BY6" si="8">IF(BQ7="",NA(),BQ7)</f>
        <v>59.68</v>
      </c>
      <c r="BR6" s="36">
        <f t="shared" si="8"/>
        <v>58.47</v>
      </c>
      <c r="BS6" s="36">
        <f t="shared" si="8"/>
        <v>59.95</v>
      </c>
      <c r="BT6" s="36">
        <f t="shared" si="8"/>
        <v>59.56</v>
      </c>
      <c r="BU6" s="36">
        <f t="shared" si="8"/>
        <v>46.48</v>
      </c>
      <c r="BV6" s="36">
        <f t="shared" si="8"/>
        <v>40.6</v>
      </c>
      <c r="BW6" s="36">
        <f t="shared" si="8"/>
        <v>56.04</v>
      </c>
      <c r="BX6" s="36">
        <f t="shared" si="8"/>
        <v>58.52</v>
      </c>
      <c r="BY6" s="36">
        <f t="shared" si="8"/>
        <v>59.22</v>
      </c>
      <c r="BZ6" s="35" t="str">
        <f>IF(BZ7="","",IF(BZ7="-","【-】","【"&amp;SUBSTITUTE(TEXT(BZ7,"#,##0.00"),"-","△")&amp;"】"))</f>
        <v>【54.36】</v>
      </c>
      <c r="CA6" s="36">
        <f>IF(CA7="",NA(),CA7)</f>
        <v>274.79000000000002</v>
      </c>
      <c r="CB6" s="36">
        <f t="shared" ref="CB6:CJ6" si="9">IF(CB7="",NA(),CB7)</f>
        <v>278.08</v>
      </c>
      <c r="CC6" s="36">
        <f t="shared" si="9"/>
        <v>283.5</v>
      </c>
      <c r="CD6" s="36">
        <f t="shared" si="9"/>
        <v>275.81</v>
      </c>
      <c r="CE6" s="36">
        <f t="shared" si="9"/>
        <v>279.36</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68.89</v>
      </c>
      <c r="CM6" s="36">
        <f t="shared" ref="CM6:CU6" si="10">IF(CM7="",NA(),CM7)</f>
        <v>70.489999999999995</v>
      </c>
      <c r="CN6" s="36">
        <f t="shared" si="10"/>
        <v>73.17</v>
      </c>
      <c r="CO6" s="36">
        <f t="shared" si="10"/>
        <v>73.77</v>
      </c>
      <c r="CP6" s="36">
        <f t="shared" si="10"/>
        <v>71.94</v>
      </c>
      <c r="CQ6" s="36">
        <f t="shared" si="10"/>
        <v>57.43</v>
      </c>
      <c r="CR6" s="36">
        <f t="shared" si="10"/>
        <v>57.29</v>
      </c>
      <c r="CS6" s="36">
        <f t="shared" si="10"/>
        <v>55.9</v>
      </c>
      <c r="CT6" s="36">
        <f t="shared" si="10"/>
        <v>57.3</v>
      </c>
      <c r="CU6" s="36">
        <f t="shared" si="10"/>
        <v>56.76</v>
      </c>
      <c r="CV6" s="35" t="str">
        <f>IF(CV7="","",IF(CV7="-","【-】","【"&amp;SUBSTITUTE(TEXT(CV7,"#,##0.00"),"-","△")&amp;"】"))</f>
        <v>【55.95】</v>
      </c>
      <c r="CW6" s="36">
        <f>IF(CW7="",NA(),CW7)</f>
        <v>88.33</v>
      </c>
      <c r="CX6" s="36">
        <f t="shared" ref="CX6:DF6" si="11">IF(CX7="",NA(),CX7)</f>
        <v>86.37</v>
      </c>
      <c r="CY6" s="36">
        <f t="shared" si="11"/>
        <v>84.97</v>
      </c>
      <c r="CZ6" s="36">
        <f t="shared" si="11"/>
        <v>84.09</v>
      </c>
      <c r="DA6" s="36">
        <f t="shared" si="11"/>
        <v>85.02</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0.21</v>
      </c>
      <c r="EF6" s="36">
        <f t="shared" si="14"/>
        <v>0.08</v>
      </c>
      <c r="EG6" s="35">
        <f t="shared" si="14"/>
        <v>0</v>
      </c>
      <c r="EH6" s="35">
        <f t="shared" si="14"/>
        <v>0</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15">
      <c r="A7" s="29"/>
      <c r="B7" s="38">
        <v>2018</v>
      </c>
      <c r="C7" s="38">
        <v>433641</v>
      </c>
      <c r="D7" s="38">
        <v>47</v>
      </c>
      <c r="E7" s="38">
        <v>1</v>
      </c>
      <c r="F7" s="38">
        <v>0</v>
      </c>
      <c r="G7" s="38">
        <v>0</v>
      </c>
      <c r="H7" s="38" t="s">
        <v>95</v>
      </c>
      <c r="I7" s="38" t="s">
        <v>96</v>
      </c>
      <c r="J7" s="38" t="s">
        <v>97</v>
      </c>
      <c r="K7" s="38" t="s">
        <v>98</v>
      </c>
      <c r="L7" s="38" t="s">
        <v>99</v>
      </c>
      <c r="M7" s="38" t="s">
        <v>100</v>
      </c>
      <c r="N7" s="39" t="s">
        <v>101</v>
      </c>
      <c r="O7" s="39" t="s">
        <v>102</v>
      </c>
      <c r="P7" s="39">
        <v>85.72</v>
      </c>
      <c r="Q7" s="39">
        <v>3070</v>
      </c>
      <c r="R7" s="39">
        <v>5298</v>
      </c>
      <c r="S7" s="39">
        <v>24.33</v>
      </c>
      <c r="T7" s="39">
        <v>217.76</v>
      </c>
      <c r="U7" s="39">
        <v>4539</v>
      </c>
      <c r="V7" s="39">
        <v>8.6999999999999993</v>
      </c>
      <c r="W7" s="39">
        <v>521.72</v>
      </c>
      <c r="X7" s="39">
        <v>69.8</v>
      </c>
      <c r="Y7" s="39">
        <v>67.400000000000006</v>
      </c>
      <c r="Z7" s="39">
        <v>65.3</v>
      </c>
      <c r="AA7" s="39">
        <v>66.39</v>
      </c>
      <c r="AB7" s="39">
        <v>65.33</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1064.72</v>
      </c>
      <c r="BF7" s="39">
        <v>964.71</v>
      </c>
      <c r="BG7" s="39">
        <v>859.68</v>
      </c>
      <c r="BH7" s="39">
        <v>781.35</v>
      </c>
      <c r="BI7" s="39">
        <v>694.74</v>
      </c>
      <c r="BJ7" s="39">
        <v>1125.69</v>
      </c>
      <c r="BK7" s="39">
        <v>1134.67</v>
      </c>
      <c r="BL7" s="39">
        <v>1144.79</v>
      </c>
      <c r="BM7" s="39">
        <v>1061.58</v>
      </c>
      <c r="BN7" s="39">
        <v>1007.7</v>
      </c>
      <c r="BO7" s="39">
        <v>1074.1400000000001</v>
      </c>
      <c r="BP7" s="39">
        <v>59.93</v>
      </c>
      <c r="BQ7" s="39">
        <v>59.68</v>
      </c>
      <c r="BR7" s="39">
        <v>58.47</v>
      </c>
      <c r="BS7" s="39">
        <v>59.95</v>
      </c>
      <c r="BT7" s="39">
        <v>59.56</v>
      </c>
      <c r="BU7" s="39">
        <v>46.48</v>
      </c>
      <c r="BV7" s="39">
        <v>40.6</v>
      </c>
      <c r="BW7" s="39">
        <v>56.04</v>
      </c>
      <c r="BX7" s="39">
        <v>58.52</v>
      </c>
      <c r="BY7" s="39">
        <v>59.22</v>
      </c>
      <c r="BZ7" s="39">
        <v>54.36</v>
      </c>
      <c r="CA7" s="39">
        <v>274.79000000000002</v>
      </c>
      <c r="CB7" s="39">
        <v>278.08</v>
      </c>
      <c r="CC7" s="39">
        <v>283.5</v>
      </c>
      <c r="CD7" s="39">
        <v>275.81</v>
      </c>
      <c r="CE7" s="39">
        <v>279.36</v>
      </c>
      <c r="CF7" s="39">
        <v>376.61</v>
      </c>
      <c r="CG7" s="39">
        <v>440.03</v>
      </c>
      <c r="CH7" s="39">
        <v>304.35000000000002</v>
      </c>
      <c r="CI7" s="39">
        <v>296.3</v>
      </c>
      <c r="CJ7" s="39">
        <v>292.89999999999998</v>
      </c>
      <c r="CK7" s="39">
        <v>296.39999999999998</v>
      </c>
      <c r="CL7" s="39">
        <v>68.89</v>
      </c>
      <c r="CM7" s="39">
        <v>70.489999999999995</v>
      </c>
      <c r="CN7" s="39">
        <v>73.17</v>
      </c>
      <c r="CO7" s="39">
        <v>73.77</v>
      </c>
      <c r="CP7" s="39">
        <v>71.94</v>
      </c>
      <c r="CQ7" s="39">
        <v>57.43</v>
      </c>
      <c r="CR7" s="39">
        <v>57.29</v>
      </c>
      <c r="CS7" s="39">
        <v>55.9</v>
      </c>
      <c r="CT7" s="39">
        <v>57.3</v>
      </c>
      <c r="CU7" s="39">
        <v>56.76</v>
      </c>
      <c r="CV7" s="39">
        <v>55.95</v>
      </c>
      <c r="CW7" s="39">
        <v>88.33</v>
      </c>
      <c r="CX7" s="39">
        <v>86.37</v>
      </c>
      <c r="CY7" s="39">
        <v>84.97</v>
      </c>
      <c r="CZ7" s="39">
        <v>84.09</v>
      </c>
      <c r="DA7" s="39">
        <v>85.02</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0.21</v>
      </c>
      <c r="EF7" s="39">
        <v>0.08</v>
      </c>
      <c r="EG7" s="39">
        <v>0</v>
      </c>
      <c r="EH7" s="39">
        <v>0</v>
      </c>
      <c r="EI7" s="39">
        <v>0.69</v>
      </c>
      <c r="EJ7" s="39">
        <v>0.65</v>
      </c>
      <c r="EK7" s="39">
        <v>0.53</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L6002</cp:lastModifiedBy>
  <dcterms:created xsi:type="dcterms:W3CDTF">2019-12-05T04:39:56Z</dcterms:created>
  <dcterms:modified xsi:type="dcterms:W3CDTF">2020-01-27T01:16:15Z</dcterms:modified>
  <cp:category/>
</cp:coreProperties>
</file>