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HFoReR6FQAwyciEW3OU2Az+EyIuIlKFJ2Gjj/qwJrwFv3OiygUDgunkr52XMfbxRJ2IZZzJlC0WEVnnTWC4mg==" workbookSaltValue="Ld2TstsjHG7U0rvFVyI8E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AE32" i="4"/>
  <c r="AN78" i="4"/>
  <c r="AE54" i="4"/>
  <c r="KC78" i="4"/>
  <c r="HG54" i="4"/>
  <c r="KU54" i="4"/>
  <c r="KU32" i="4"/>
  <c r="HG32" i="4"/>
  <c r="JJ78" i="4"/>
  <c r="GR54" i="4"/>
  <c r="GR32" i="4"/>
  <c r="DD32" i="4"/>
  <c r="KF32" i="4"/>
  <c r="EO78" i="4"/>
  <c r="DD54" i="4"/>
  <c r="U78" i="4"/>
  <c r="P54" i="4"/>
  <c r="P32" i="4"/>
  <c r="KF54" i="4"/>
  <c r="LY54" i="4"/>
  <c r="LY32" i="4"/>
  <c r="IK32" i="4"/>
  <c r="BZ78" i="4"/>
  <c r="LO78" i="4"/>
  <c r="IK54" i="4"/>
  <c r="GT78" i="4"/>
  <c r="EW54" i="4"/>
  <c r="EW32" i="4"/>
  <c r="BI54" i="4"/>
  <c r="BI32" i="4"/>
  <c r="GA78" i="4"/>
  <c r="EH32" i="4"/>
  <c r="BG78" i="4"/>
  <c r="AT54" i="4"/>
  <c r="AT32" i="4"/>
  <c r="LJ54" i="4"/>
  <c r="LJ32" i="4"/>
  <c r="EH54" i="4"/>
  <c r="KV78" i="4"/>
  <c r="HV54" i="4"/>
  <c r="HV32" i="4"/>
</calcChain>
</file>

<file path=xl/sharedStrings.xml><?xml version="1.0" encoding="utf-8"?>
<sst xmlns="http://schemas.openxmlformats.org/spreadsheetml/2006/main" count="323" uniqueCount="185">
  <si>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</si>
  <si>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</si>
  <si>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</si>
  <si>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</si>
  <si>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</si>
  <si>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</si>
  <si>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</si>
  <si>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</si>
  <si>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</si>
  <si>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</si>
  <si>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</si>
  <si>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</si>
  <si>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</si>
  <si>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</si>
  <si>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</si>
  <si>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</si>
  <si>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</si>
  <si>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</si>
  <si>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</si>
  <si>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</si>
  <si>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</si>
  <si>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</si>
  <si>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</si>
  <si>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</si>
  <si>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</si>
  <si>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</si>
  <si>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</si>
  <si>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</si>
  <si>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</si>
  <si>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</si>
  <si>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</si>
  <si>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</si>
  <si>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</si>
  <si>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</si>
  <si>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</si>
  <si>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</si>
  <si>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</si>
  <si>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</si>
  <si>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</si>
  <si>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</si>
  <si>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</si>
  <si>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</si>
  <si>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</si>
  <si>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</si>
  <si>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</si>
  <si>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</si>
  <si>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</si>
  <si>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</si>
  <si>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</si>
  <si>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</si>
  <si>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</si>
  <si>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</si>
  <si>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</si>
  <si>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</si>
  <si>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</si>
  <si>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</si>
  <si>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</si>
  <si>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</si>
  <si>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</si>
  <si>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</si>
  <si>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</si>
  <si>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</si>
  <si>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</si>
  <si>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</si>
  <si>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</si>
  <si>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</si>
  <si>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</si>
  <si>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</si>
  <si>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</si>
  <si>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</si>
  <si>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</si>
  <si>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</si>
  <si>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</si>
  <si>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</si>
  <si>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</si>
  <si>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</si>
  <si>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</si>
  <si>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</si>
  <si>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</si>
  <si>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</si>
  <si>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</si>
  <si>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</si>
  <si>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</si>
  <si>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</si>
  <si>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</si>
  <si>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</si>
  <si>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</si>
  <si>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</si>
  <si>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</si>
  <si>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</si>
  <si>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</si>
  <si>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</si>
  <si>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</si>
  <si>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</si>
  <si>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</si>
  <si>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</si>
  <si>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</si>
  <si>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</si>
  <si>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</si>
  <si>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</si>
  <si>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</si>
  <si>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</si>
  <si>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</si>
  <si>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</si>
  <si>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</si>
  <si>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</si>
  <si>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</si>
  <si>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</si>
  <si>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</si>
  <si>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</si>
  <si>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</si>
  <si>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</si>
  <si>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</si>
  <si>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</si>
  <si>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</si>
  <si>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</si>
  <si>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</si>
  <si>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</si>
  <si>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</si>
  <si>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</si>
  <si>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</si>
  <si>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</si>
  <si>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</si>
  <si>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</si>
  <si>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</si>
  <si>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</si>
  <si>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</si>
  <si>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</si>
  <si>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</si>
  <si>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</si>
  <si>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</si>
  <si>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</si>
  <si>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</si>
  <si>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</si>
  <si>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</si>
  <si>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</si>
  <si>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</si>
  <si>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</si>
  <si>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</si>
  <si>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</si>
  <si>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</si>
  <si>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</si>
  <si>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</si>
  <si>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</si>
  <si>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</si>
  <si>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</si>
  <si>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</si>
  <si>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</si>
  <si>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</si>
  <si>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</si>
  <si>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</si>
  <si>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</si>
  <si>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</si>
  <si>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</si>
  <si>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</si>
  <si>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</si>
  <si>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</si>
  <si>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</si>
  <si>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</si>
  <si>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</si>
  <si>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</si>
  <si>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</si>
  <si>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</si>
  <si>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小国町外１ヶ町公立病院組合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</si>
  <si>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</si>
  <si>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</si>
  <si>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</si>
  <si>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</si>
  <si>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</si>
  <si>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</si>
  <si>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</si>
  <si>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</si>
  <si>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</si>
  <si>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</si>
  <si>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</si>
  <si>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</si>
  <si>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</si>
  <si>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</si>
  <si>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</si>
  <si>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</si>
  <si>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</si>
  <si>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小国郷は立地的に山間へき地であるため民間病院が非常に少なく、地域の中核病院として、救急医療、小児医療等を含め総合的な医療を行っており、唯一の総合病院であるとともに往診、訪問診療などもおこなっております。　　　　　　　　　また、保健、福祉、介護面においても地域の中心的な役割を持っており小国郷内の地域にとってはなくてはならない病院となっている。</t>
    <rPh sb="0" eb="2">
      <t>オグニ</t>
    </rPh>
    <rPh sb="2" eb="3">
      <t>ゴウ</t>
    </rPh>
    <rPh sb="4" eb="6">
      <t>リッチ</t>
    </rPh>
    <rPh sb="6" eb="7">
      <t>テキ</t>
    </rPh>
    <rPh sb="8" eb="10">
      <t>サンカン</t>
    </rPh>
    <rPh sb="12" eb="13">
      <t>チ</t>
    </rPh>
    <rPh sb="18" eb="20">
      <t>ミンカン</t>
    </rPh>
    <rPh sb="20" eb="22">
      <t>ビョウイン</t>
    </rPh>
    <rPh sb="23" eb="25">
      <t>ヒジョウ</t>
    </rPh>
    <rPh sb="26" eb="27">
      <t>スク</t>
    </rPh>
    <rPh sb="30" eb="32">
      <t>チイキ</t>
    </rPh>
    <rPh sb="33" eb="35">
      <t>チュウカク</t>
    </rPh>
    <rPh sb="35" eb="37">
      <t>ビョウイン</t>
    </rPh>
    <rPh sb="41" eb="43">
      <t>キュウキュウ</t>
    </rPh>
    <rPh sb="43" eb="45">
      <t>イリョウ</t>
    </rPh>
    <rPh sb="46" eb="48">
      <t>ショウニ</t>
    </rPh>
    <rPh sb="48" eb="50">
      <t>イリョウ</t>
    </rPh>
    <rPh sb="50" eb="51">
      <t>ナド</t>
    </rPh>
    <rPh sb="52" eb="53">
      <t>フク</t>
    </rPh>
    <rPh sb="54" eb="56">
      <t>ソウゴウ</t>
    </rPh>
    <rPh sb="56" eb="57">
      <t>テキ</t>
    </rPh>
    <rPh sb="58" eb="60">
      <t>イリョウ</t>
    </rPh>
    <rPh sb="61" eb="62">
      <t>オコナ</t>
    </rPh>
    <rPh sb="67" eb="69">
      <t>ユイイツ</t>
    </rPh>
    <rPh sb="70" eb="72">
      <t>ソウゴウ</t>
    </rPh>
    <rPh sb="72" eb="74">
      <t>ビョウイン</t>
    </rPh>
    <rPh sb="81" eb="83">
      <t>オウシン</t>
    </rPh>
    <rPh sb="84" eb="86">
      <t>ホウモン</t>
    </rPh>
    <rPh sb="86" eb="88">
      <t>シンリョウ</t>
    </rPh>
    <rPh sb="113" eb="115">
      <t>ホケン</t>
    </rPh>
    <rPh sb="116" eb="118">
      <t>フクシ</t>
    </rPh>
    <rPh sb="119" eb="121">
      <t>カイゴ</t>
    </rPh>
    <rPh sb="121" eb="122">
      <t>メン</t>
    </rPh>
    <rPh sb="127" eb="129">
      <t>チイキ</t>
    </rPh>
    <rPh sb="130" eb="133">
      <t>チュウシンテキ</t>
    </rPh>
    <rPh sb="134" eb="136">
      <t>ヤクワリ</t>
    </rPh>
    <rPh sb="137" eb="138">
      <t>モ</t>
    </rPh>
    <rPh sb="142" eb="144">
      <t>オグニ</t>
    </rPh>
    <rPh sb="144" eb="145">
      <t>ゴウ</t>
    </rPh>
    <rPh sb="145" eb="146">
      <t>ナイ</t>
    </rPh>
    <rPh sb="147" eb="149">
      <t>チイキ</t>
    </rPh>
    <rPh sb="162" eb="164">
      <t>ビョウイン</t>
    </rPh>
    <phoneticPr fontId="5"/>
  </si>
  <si>
    <t>小国公立病院の医療圏は小国郷以外にも産山村・大分県日田市（上津江・中津江地区）・大分県玖珠町・九重町等広範囲に渡っており約15,000人の住民をカバーしている。また、不採算部門の診療科を多く抱えながらの運営は非常に厳しい状況でである。しかしながら地域の方々が安心して生活できる環境をつくるためには、当院の存在及び診療体制の維持は必要不可欠なものだと考える。　医師・看護師不足などの課題も抱えているが、熊本大学病院・熊本赤十字病院などから協力を得ながら医師、看護師の確保等に努め経営の安定化を図ることで小国公立病院を存続させていくことが小国郷住民に対して安定した医療の提供につながると考える。</t>
    <rPh sb="0" eb="2">
      <t>オグニ</t>
    </rPh>
    <rPh sb="2" eb="4">
      <t>コウリツ</t>
    </rPh>
    <rPh sb="4" eb="6">
      <t>ビョウイン</t>
    </rPh>
    <rPh sb="7" eb="9">
      <t>イリョウ</t>
    </rPh>
    <rPh sb="9" eb="10">
      <t>ケン</t>
    </rPh>
    <rPh sb="11" eb="13">
      <t>オグニ</t>
    </rPh>
    <rPh sb="13" eb="14">
      <t>ゴウ</t>
    </rPh>
    <rPh sb="14" eb="16">
      <t>イガイ</t>
    </rPh>
    <rPh sb="18" eb="21">
      <t>ウブヤマムラ</t>
    </rPh>
    <rPh sb="22" eb="25">
      <t>オオイタケン</t>
    </rPh>
    <rPh sb="25" eb="28">
      <t>ヒタシ</t>
    </rPh>
    <rPh sb="29" eb="32">
      <t>カミツエ</t>
    </rPh>
    <rPh sb="33" eb="36">
      <t>ナカツエ</t>
    </rPh>
    <rPh sb="36" eb="38">
      <t>チク</t>
    </rPh>
    <rPh sb="40" eb="42">
      <t>オオイタ</t>
    </rPh>
    <rPh sb="42" eb="43">
      <t>ケン</t>
    </rPh>
    <rPh sb="43" eb="46">
      <t>クスマチ</t>
    </rPh>
    <rPh sb="47" eb="49">
      <t>ココノエ</t>
    </rPh>
    <rPh sb="49" eb="50">
      <t>マチ</t>
    </rPh>
    <rPh sb="50" eb="51">
      <t>ナド</t>
    </rPh>
    <rPh sb="51" eb="54">
      <t>コウハンイ</t>
    </rPh>
    <rPh sb="55" eb="56">
      <t>ワタ</t>
    </rPh>
    <rPh sb="60" eb="61">
      <t>ヤク</t>
    </rPh>
    <rPh sb="67" eb="68">
      <t>ニン</t>
    </rPh>
    <rPh sb="69" eb="71">
      <t>ジュウミン</t>
    </rPh>
    <rPh sb="83" eb="86">
      <t>フサイサン</t>
    </rPh>
    <rPh sb="86" eb="88">
      <t>ブモン</t>
    </rPh>
    <rPh sb="89" eb="91">
      <t>シンリョウ</t>
    </rPh>
    <rPh sb="91" eb="92">
      <t>カ</t>
    </rPh>
    <rPh sb="93" eb="94">
      <t>オオ</t>
    </rPh>
    <rPh sb="95" eb="96">
      <t>カカ</t>
    </rPh>
    <rPh sb="101" eb="103">
      <t>ウンエイ</t>
    </rPh>
    <rPh sb="104" eb="106">
      <t>ヒジョウ</t>
    </rPh>
    <rPh sb="107" eb="108">
      <t>キビ</t>
    </rPh>
    <rPh sb="110" eb="112">
      <t>ジョウキョウ</t>
    </rPh>
    <rPh sb="123" eb="125">
      <t>チイキ</t>
    </rPh>
    <rPh sb="126" eb="128">
      <t>カタガタ</t>
    </rPh>
    <rPh sb="129" eb="131">
      <t>アンシン</t>
    </rPh>
    <rPh sb="133" eb="135">
      <t>セイカツ</t>
    </rPh>
    <rPh sb="138" eb="140">
      <t>カンキョウ</t>
    </rPh>
    <rPh sb="149" eb="150">
      <t>トウ</t>
    </rPh>
    <rPh sb="150" eb="151">
      <t>イン</t>
    </rPh>
    <rPh sb="152" eb="154">
      <t>ソンザイ</t>
    </rPh>
    <rPh sb="154" eb="155">
      <t>オヨ</t>
    </rPh>
    <rPh sb="156" eb="158">
      <t>シンリョウ</t>
    </rPh>
    <rPh sb="158" eb="160">
      <t>タイセイ</t>
    </rPh>
    <rPh sb="161" eb="163">
      <t>イジ</t>
    </rPh>
    <rPh sb="164" eb="166">
      <t>ヒツヨウ</t>
    </rPh>
    <rPh sb="166" eb="169">
      <t>フカケツ</t>
    </rPh>
    <rPh sb="174" eb="175">
      <t>カンガ</t>
    </rPh>
    <rPh sb="179" eb="181">
      <t>イシ</t>
    </rPh>
    <rPh sb="182" eb="185">
      <t>カンゴシ</t>
    </rPh>
    <rPh sb="185" eb="187">
      <t>フソク</t>
    </rPh>
    <rPh sb="190" eb="191">
      <t>カ</t>
    </rPh>
    <rPh sb="191" eb="192">
      <t>ダイ</t>
    </rPh>
    <rPh sb="193" eb="194">
      <t>カカ</t>
    </rPh>
    <rPh sb="200" eb="201">
      <t>クマ</t>
    </rPh>
    <rPh sb="201" eb="202">
      <t>モト</t>
    </rPh>
    <rPh sb="202" eb="204">
      <t>ダイガク</t>
    </rPh>
    <rPh sb="204" eb="206">
      <t>ビョウイン</t>
    </rPh>
    <rPh sb="207" eb="209">
      <t>クマモト</t>
    </rPh>
    <rPh sb="209" eb="212">
      <t>セキジュウジ</t>
    </rPh>
    <rPh sb="212" eb="214">
      <t>ビョウイン</t>
    </rPh>
    <rPh sb="218" eb="220">
      <t>キョウリョク</t>
    </rPh>
    <rPh sb="221" eb="222">
      <t>エ</t>
    </rPh>
    <rPh sb="225" eb="227">
      <t>イシ</t>
    </rPh>
    <rPh sb="228" eb="231">
      <t>カンゴシ</t>
    </rPh>
    <rPh sb="232" eb="234">
      <t>カクホ</t>
    </rPh>
    <rPh sb="234" eb="235">
      <t>トウ</t>
    </rPh>
    <rPh sb="236" eb="237">
      <t>ツト</t>
    </rPh>
    <rPh sb="238" eb="240">
      <t>ケイエイ</t>
    </rPh>
    <rPh sb="241" eb="244">
      <t>アンテイカ</t>
    </rPh>
    <rPh sb="245" eb="246">
      <t>ハカ</t>
    </rPh>
    <rPh sb="250" eb="252">
      <t>オグニ</t>
    </rPh>
    <rPh sb="252" eb="254">
      <t>コウリツ</t>
    </rPh>
    <rPh sb="254" eb="256">
      <t>ビョウイン</t>
    </rPh>
    <rPh sb="257" eb="259">
      <t>ソンゾク</t>
    </rPh>
    <rPh sb="267" eb="269">
      <t>オグニ</t>
    </rPh>
    <rPh sb="269" eb="270">
      <t>ゴウ</t>
    </rPh>
    <rPh sb="270" eb="272">
      <t>ジュウミン</t>
    </rPh>
    <rPh sb="273" eb="274">
      <t>タイ</t>
    </rPh>
    <rPh sb="276" eb="278">
      <t>アンテイ</t>
    </rPh>
    <rPh sb="280" eb="282">
      <t>イリョウ</t>
    </rPh>
    <rPh sb="283" eb="285">
      <t>テイキョウ</t>
    </rPh>
    <rPh sb="291" eb="292">
      <t>カンガ</t>
    </rPh>
    <phoneticPr fontId="5"/>
  </si>
  <si>
    <t>①有形固定資産減価償却率　②機械備品減価償却率　③1床当たりの有形の有形固定資産：医療機器の買替・更新及び新規購入などで、①、②、③ともに毎年増加傾向にある。　　　　　　　　　　　　主なもの　　　　　　　　　　　　　　　　　　　　Ｈ25年度　ＭＲＩ購入　75,000千円　　　　　　　Ｈ26年度　電子カルテシステム　97,000千円　　　Ｈ26年度　臨床検査システム　22,000千円　　　　Ｈ27年度ＬＥＤ照明、太陽光発電工事40,000千円　Ｈ28年度木質バイオマスボイラー　127,000千円　Ｈ29年度医療画像情報システム　22,950千円　　　Ｈ29年度眼科手術機器　7,668千円　　　　　　　　　Ｈ30年度医事会計システム　15,660千円　　　　　また築30年が経過しており建て直しが検討されると思われる。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6" eb="27">
      <t>ユカ</t>
    </rPh>
    <rPh sb="27" eb="28">
      <t>ア</t>
    </rPh>
    <rPh sb="31" eb="33">
      <t>ユウケイ</t>
    </rPh>
    <rPh sb="34" eb="36">
      <t>ユウケイ</t>
    </rPh>
    <rPh sb="36" eb="38">
      <t>コテイ</t>
    </rPh>
    <rPh sb="38" eb="40">
      <t>シサン</t>
    </rPh>
    <rPh sb="41" eb="43">
      <t>イリョウ</t>
    </rPh>
    <rPh sb="43" eb="45">
      <t>キキ</t>
    </rPh>
    <rPh sb="46" eb="48">
      <t>カイカエ</t>
    </rPh>
    <rPh sb="49" eb="51">
      <t>コウシン</t>
    </rPh>
    <rPh sb="51" eb="52">
      <t>オヨ</t>
    </rPh>
    <rPh sb="53" eb="55">
      <t>シンキ</t>
    </rPh>
    <rPh sb="55" eb="57">
      <t>コウニュウ</t>
    </rPh>
    <rPh sb="69" eb="71">
      <t>マイトシ</t>
    </rPh>
    <rPh sb="71" eb="73">
      <t>ゾウカ</t>
    </rPh>
    <rPh sb="73" eb="75">
      <t>ケイコウ</t>
    </rPh>
    <rPh sb="91" eb="92">
      <t>オモ</t>
    </rPh>
    <rPh sb="118" eb="120">
      <t>ネンド</t>
    </rPh>
    <rPh sb="124" eb="126">
      <t>コウニュウ</t>
    </rPh>
    <rPh sb="133" eb="135">
      <t>センエン</t>
    </rPh>
    <rPh sb="145" eb="147">
      <t>ネンド</t>
    </rPh>
    <rPh sb="148" eb="150">
      <t>デンシ</t>
    </rPh>
    <rPh sb="164" eb="166">
      <t>センエン</t>
    </rPh>
    <rPh sb="172" eb="174">
      <t>ネンド</t>
    </rPh>
    <rPh sb="175" eb="177">
      <t>リンショウ</t>
    </rPh>
    <rPh sb="177" eb="179">
      <t>ケンサ</t>
    </rPh>
    <rPh sb="190" eb="192">
      <t>センエン</t>
    </rPh>
    <rPh sb="199" eb="201">
      <t>ネンド</t>
    </rPh>
    <rPh sb="204" eb="206">
      <t>ショウメイ</t>
    </rPh>
    <rPh sb="207" eb="210">
      <t>タイヨウコウ</t>
    </rPh>
    <rPh sb="210" eb="212">
      <t>ハツデン</t>
    </rPh>
    <rPh sb="212" eb="214">
      <t>コウジ</t>
    </rPh>
    <rPh sb="220" eb="222">
      <t>センエン</t>
    </rPh>
    <rPh sb="226" eb="228">
      <t>ネンド</t>
    </rPh>
    <rPh sb="228" eb="230">
      <t>モクシツ</t>
    </rPh>
    <rPh sb="247" eb="249">
      <t>センエン</t>
    </rPh>
    <rPh sb="253" eb="255">
      <t>ネンド</t>
    </rPh>
    <rPh sb="255" eb="257">
      <t>イリョウ</t>
    </rPh>
    <rPh sb="257" eb="259">
      <t>ガゾウ</t>
    </rPh>
    <rPh sb="259" eb="261">
      <t>ジョウホウ</t>
    </rPh>
    <rPh sb="272" eb="274">
      <t>センエン</t>
    </rPh>
    <rPh sb="280" eb="282">
      <t>ネンド</t>
    </rPh>
    <rPh sb="282" eb="284">
      <t>ガンカ</t>
    </rPh>
    <rPh sb="284" eb="286">
      <t>シュジュツ</t>
    </rPh>
    <rPh sb="286" eb="288">
      <t>キキ</t>
    </rPh>
    <rPh sb="294" eb="296">
      <t>センエン</t>
    </rPh>
    <rPh sb="308" eb="310">
      <t>ネンド</t>
    </rPh>
    <rPh sb="310" eb="312">
      <t>イジ</t>
    </rPh>
    <rPh sb="312" eb="314">
      <t>カイケイ</t>
    </rPh>
    <rPh sb="325" eb="327">
      <t>センエン</t>
    </rPh>
    <rPh sb="334" eb="335">
      <t>チク</t>
    </rPh>
    <rPh sb="337" eb="338">
      <t>ネン</t>
    </rPh>
    <rPh sb="339" eb="341">
      <t>ケイカ</t>
    </rPh>
    <rPh sb="345" eb="346">
      <t>タ</t>
    </rPh>
    <rPh sb="347" eb="348">
      <t>ナオ</t>
    </rPh>
    <rPh sb="350" eb="352">
      <t>ケントウ</t>
    </rPh>
    <rPh sb="356" eb="357">
      <t>オモ</t>
    </rPh>
    <phoneticPr fontId="5"/>
  </si>
  <si>
    <t>①経常収支率　②医業収支率　③累積欠損金比率：収益面においてＨ30年度から地域包括ケア病床を導入したことで、前年度に対し大幅な収益増加となった。費用面においてケア病床導入に伴い、人件費等が増加したものの経常収支率、医業収支率が前年度に対してそれぞれ増加したことから、若干ながら累積欠損金比率が減少した。　④病床利用率：ケア病床導入に伴い、病床利用率が大幅に増加した。　⑤入院患者1人1日当たり収益：ケア病床を導入したことで入院患者1人1日当たり収益が増加した。　⑥外来患者1人1日当たり収益：若干ながら増加した。</t>
    <rPh sb="1" eb="3">
      <t>ケイジョウ</t>
    </rPh>
    <rPh sb="3" eb="5">
      <t>シュウシ</t>
    </rPh>
    <rPh sb="5" eb="6">
      <t>リツ</t>
    </rPh>
    <rPh sb="8" eb="10">
      <t>イギョウ</t>
    </rPh>
    <rPh sb="10" eb="12">
      <t>シュウシ</t>
    </rPh>
    <rPh sb="12" eb="13">
      <t>リツ</t>
    </rPh>
    <rPh sb="15" eb="17">
      <t>ルイセキ</t>
    </rPh>
    <rPh sb="17" eb="20">
      <t>ケッソンキン</t>
    </rPh>
    <rPh sb="20" eb="22">
      <t>ヒリツ</t>
    </rPh>
    <rPh sb="23" eb="25">
      <t>シュウエキ</t>
    </rPh>
    <rPh sb="25" eb="26">
      <t>メン</t>
    </rPh>
    <rPh sb="37" eb="45">
      <t>ケア</t>
    </rPh>
    <rPh sb="46" eb="48">
      <t>ドウニュウ</t>
    </rPh>
    <rPh sb="54" eb="56">
      <t>ゼンネン</t>
    </rPh>
    <rPh sb="56" eb="57">
      <t>ド</t>
    </rPh>
    <rPh sb="58" eb="59">
      <t>タイ</t>
    </rPh>
    <rPh sb="60" eb="62">
      <t>オオハバ</t>
    </rPh>
    <rPh sb="63" eb="65">
      <t>シュウエキ</t>
    </rPh>
    <rPh sb="65" eb="66">
      <t>ゾウ</t>
    </rPh>
    <rPh sb="66" eb="67">
      <t>カ</t>
    </rPh>
    <rPh sb="72" eb="74">
      <t>ヒヨウ</t>
    </rPh>
    <rPh sb="74" eb="75">
      <t>メン</t>
    </rPh>
    <rPh sb="83" eb="85">
      <t>ドウニュウ</t>
    </rPh>
    <rPh sb="86" eb="87">
      <t>トモナ</t>
    </rPh>
    <rPh sb="89" eb="92">
      <t>ジンケンヒ</t>
    </rPh>
    <rPh sb="92" eb="93">
      <t>トウ</t>
    </rPh>
    <rPh sb="94" eb="96">
      <t>ゾウカ</t>
    </rPh>
    <rPh sb="101" eb="103">
      <t>ケイジョウ</t>
    </rPh>
    <rPh sb="103" eb="105">
      <t>シュウシ</t>
    </rPh>
    <rPh sb="105" eb="106">
      <t>リツ</t>
    </rPh>
    <rPh sb="107" eb="109">
      <t>イギョウ</t>
    </rPh>
    <rPh sb="109" eb="111">
      <t>シュウシ</t>
    </rPh>
    <rPh sb="111" eb="112">
      <t>リツ</t>
    </rPh>
    <rPh sb="113" eb="116">
      <t>ゼンネンド</t>
    </rPh>
    <rPh sb="117" eb="118">
      <t>タイ</t>
    </rPh>
    <rPh sb="124" eb="126">
      <t>ゾウカ</t>
    </rPh>
    <rPh sb="133" eb="135">
      <t>ジャッカン</t>
    </rPh>
    <rPh sb="138" eb="140">
      <t>ルイセキ</t>
    </rPh>
    <rPh sb="140" eb="143">
      <t>ケッソンキン</t>
    </rPh>
    <rPh sb="143" eb="145">
      <t>ヒリツ</t>
    </rPh>
    <rPh sb="146" eb="148">
      <t>ゲンショウ</t>
    </rPh>
    <rPh sb="153" eb="155">
      <t>ビョウショウ</t>
    </rPh>
    <rPh sb="155" eb="158">
      <t>リヨウリツ</t>
    </rPh>
    <rPh sb="161" eb="163">
      <t>ビョウショウ</t>
    </rPh>
    <rPh sb="163" eb="165">
      <t>ドウニュウ</t>
    </rPh>
    <rPh sb="166" eb="167">
      <t>トモナ</t>
    </rPh>
    <rPh sb="169" eb="171">
      <t>ビョウショウ</t>
    </rPh>
    <rPh sb="171" eb="174">
      <t>リヨウリツ</t>
    </rPh>
    <rPh sb="175" eb="177">
      <t>オオハバ</t>
    </rPh>
    <rPh sb="178" eb="180">
      <t>ゾウカ</t>
    </rPh>
    <rPh sb="185" eb="187">
      <t>ニュウイン</t>
    </rPh>
    <rPh sb="187" eb="189">
      <t>カンジャ</t>
    </rPh>
    <rPh sb="190" eb="191">
      <t>ニン</t>
    </rPh>
    <rPh sb="192" eb="193">
      <t>ニチ</t>
    </rPh>
    <rPh sb="193" eb="194">
      <t>ア</t>
    </rPh>
    <rPh sb="196" eb="198">
      <t>シュウエキ</t>
    </rPh>
    <rPh sb="201" eb="203">
      <t>ビョウショウ</t>
    </rPh>
    <rPh sb="204" eb="206">
      <t>ドウニュウ</t>
    </rPh>
    <rPh sb="211" eb="213">
      <t>ニュウイン</t>
    </rPh>
    <rPh sb="213" eb="215">
      <t>カンジャ</t>
    </rPh>
    <rPh sb="216" eb="217">
      <t>ニン</t>
    </rPh>
    <rPh sb="218" eb="219">
      <t>ニチ</t>
    </rPh>
    <rPh sb="219" eb="220">
      <t>ア</t>
    </rPh>
    <rPh sb="222" eb="224">
      <t>シュウエキ</t>
    </rPh>
    <rPh sb="225" eb="227">
      <t>ゾウカ</t>
    </rPh>
    <rPh sb="232" eb="234">
      <t>ガイライ</t>
    </rPh>
    <rPh sb="234" eb="236">
      <t>カンジャ</t>
    </rPh>
    <rPh sb="237" eb="238">
      <t>ニン</t>
    </rPh>
    <rPh sb="239" eb="240">
      <t>ニチ</t>
    </rPh>
    <rPh sb="240" eb="241">
      <t>ア</t>
    </rPh>
    <rPh sb="243" eb="245">
      <t>シュウエキ</t>
    </rPh>
    <rPh sb="246" eb="248">
      <t>ジャッカン</t>
    </rPh>
    <rPh sb="251" eb="25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</si>
</sst>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66.599999999999994</c:v>
                </c:pt>
                <c:pt idx="1">
                  <c:v>57.5</c:v>
                </c:pt>
                <c:pt idx="2">
                  <c:v>64.099999999999994</c:v>
                </c:pt>
                <c:pt idx="3">
                  <c:v>65.7</c:v>
                </c:pt>
                <c:pt idx="4">
                  <c:v>72.400000000000006</c:v>
                </c:pt>
              </c:numCache>
            </c:numRef>
          </c:val>
          <c:extLst xmlns:c16r2="http://schemas.microsoft.com/office/drawing/2015/06/chart">
            <c:ext xmlns:c16="http://schemas.microsoft.com/office/drawing/2014/chart" uri="{C3380CC4-5D6E-409C-BE32-E72D297353CC}">
              <c16:uniqueId val="{00000000-A4B1-44E0-990C-79D2A8163289}"/>
            </c:ext>
          </c:extLst>
        </c:ser>
        <c:dLbls>
          <c:showLegendKey val="0"/>
          <c:showVal val="0"/>
          <c:showCatName val="0"/>
          <c:showSerName val="0"/>
          <c:showPercent val="0"/>
          <c:showBubbleSize val="0"/>
        </c:dLbls>
        <c:gapWidth val="150"/>
        <c:axId val="91412352"/>
        <c:axId val="915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A4B1-44E0-990C-79D2A8163289}"/>
            </c:ext>
          </c:extLst>
        </c:ser>
        <c:dLbls>
          <c:showLegendKey val="0"/>
          <c:showVal val="0"/>
          <c:showCatName val="0"/>
          <c:showSerName val="0"/>
          <c:showPercent val="0"/>
          <c:showBubbleSize val="0"/>
        </c:dLbls>
        <c:marker val="1"/>
        <c:smooth val="0"/>
        <c:axId val="91412352"/>
        <c:axId val="91553792"/>
      </c:lineChart>
      <c:dateAx>
        <c:axId val="91412352"/>
        <c:scaling>
          <c:orientation val="minMax"/>
        </c:scaling>
        <c:delete val="1"/>
        <c:axPos val="b"/>
        <c:numFmt formatCode="ge" sourceLinked="1"/>
        <c:majorTickMark val="none"/>
        <c:minorTickMark val="none"/>
        <c:tickLblPos val="none"/>
        <c:crossAx val="91553792"/>
        <c:crosses val="autoZero"/>
        <c:auto val="1"/>
        <c:lblOffset val="100"/>
        <c:baseTimeUnit val="years"/>
      </c:dateAx>
      <c:valAx>
        <c:axId val="915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1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5727</c:v>
                </c:pt>
                <c:pt idx="1">
                  <c:v>5843</c:v>
                </c:pt>
                <c:pt idx="2">
                  <c:v>6106</c:v>
                </c:pt>
                <c:pt idx="3">
                  <c:v>6574</c:v>
                </c:pt>
                <c:pt idx="4">
                  <c:v>6631</c:v>
                </c:pt>
              </c:numCache>
            </c:numRef>
          </c:val>
          <c:extLst xmlns:c16r2="http://schemas.microsoft.com/office/drawing/2015/06/chart">
            <c:ext xmlns:c16="http://schemas.microsoft.com/office/drawing/2014/chart" uri="{C3380CC4-5D6E-409C-BE32-E72D297353CC}">
              <c16:uniqueId val="{00000000-F3C2-4338-A369-1A687F76E769}"/>
            </c:ext>
          </c:extLst>
        </c:ser>
        <c:dLbls>
          <c:showLegendKey val="0"/>
          <c:showVal val="0"/>
          <c:showCatName val="0"/>
          <c:showSerName val="0"/>
          <c:showPercent val="0"/>
          <c:showBubbleSize val="0"/>
        </c:dLbls>
        <c:gapWidth val="150"/>
        <c:axId val="97028736"/>
        <c:axId val="970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F3C2-4338-A369-1A687F76E769}"/>
            </c:ext>
          </c:extLst>
        </c:ser>
        <c:dLbls>
          <c:showLegendKey val="0"/>
          <c:showVal val="0"/>
          <c:showCatName val="0"/>
          <c:showSerName val="0"/>
          <c:showPercent val="0"/>
          <c:showBubbleSize val="0"/>
        </c:dLbls>
        <c:marker val="1"/>
        <c:smooth val="0"/>
        <c:axId val="97028736"/>
        <c:axId val="97039104"/>
      </c:lineChart>
      <c:dateAx>
        <c:axId val="97028736"/>
        <c:scaling>
          <c:orientation val="minMax"/>
        </c:scaling>
        <c:delete val="1"/>
        <c:axPos val="b"/>
        <c:numFmt formatCode="ge" sourceLinked="1"/>
        <c:majorTickMark val="none"/>
        <c:minorTickMark val="none"/>
        <c:tickLblPos val="none"/>
        <c:crossAx val="97039104"/>
        <c:crosses val="autoZero"/>
        <c:auto val="1"/>
        <c:lblOffset val="100"/>
        <c:baseTimeUnit val="years"/>
      </c:dateAx>
      <c:valAx>
        <c:axId val="9703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24850</c:v>
                </c:pt>
                <c:pt idx="1">
                  <c:v>25811</c:v>
                </c:pt>
                <c:pt idx="2">
                  <c:v>23901</c:v>
                </c:pt>
                <c:pt idx="3">
                  <c:v>23746</c:v>
                </c:pt>
                <c:pt idx="4">
                  <c:v>26733</c:v>
                </c:pt>
              </c:numCache>
            </c:numRef>
          </c:val>
          <c:extLst xmlns:c16r2="http://schemas.microsoft.com/office/drawing/2015/06/chart">
            <c:ext xmlns:c16="http://schemas.microsoft.com/office/drawing/2014/chart" uri="{C3380CC4-5D6E-409C-BE32-E72D297353CC}">
              <c16:uniqueId val="{00000000-9C36-4E66-A567-DA1FAABA5F63}"/>
            </c:ext>
          </c:extLst>
        </c:ser>
        <c:dLbls>
          <c:showLegendKey val="0"/>
          <c:showVal val="0"/>
          <c:showCatName val="0"/>
          <c:showSerName val="0"/>
          <c:showPercent val="0"/>
          <c:showBubbleSize val="0"/>
        </c:dLbls>
        <c:gapWidth val="150"/>
        <c:axId val="99178752"/>
        <c:axId val="991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9C36-4E66-A567-DA1FAABA5F63}"/>
            </c:ext>
          </c:extLst>
        </c:ser>
        <c:dLbls>
          <c:showLegendKey val="0"/>
          <c:showVal val="0"/>
          <c:showCatName val="0"/>
          <c:showSerName val="0"/>
          <c:showPercent val="0"/>
          <c:showBubbleSize val="0"/>
        </c:dLbls>
        <c:marker val="1"/>
        <c:smooth val="0"/>
        <c:axId val="99178752"/>
        <c:axId val="99180928"/>
      </c:lineChart>
      <c:dateAx>
        <c:axId val="99178752"/>
        <c:scaling>
          <c:orientation val="minMax"/>
        </c:scaling>
        <c:delete val="1"/>
        <c:axPos val="b"/>
        <c:numFmt formatCode="ge" sourceLinked="1"/>
        <c:majorTickMark val="none"/>
        <c:minorTickMark val="none"/>
        <c:tickLblPos val="none"/>
        <c:crossAx val="99180928"/>
        <c:crosses val="autoZero"/>
        <c:auto val="1"/>
        <c:lblOffset val="100"/>
        <c:baseTimeUnit val="years"/>
      </c:dateAx>
      <c:valAx>
        <c:axId val="9918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1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52.4</c:v>
                </c:pt>
                <c:pt idx="1">
                  <c:v>74.8</c:v>
                </c:pt>
                <c:pt idx="2">
                  <c:v>93</c:v>
                </c:pt>
                <c:pt idx="3">
                  <c:v>106.5</c:v>
                </c:pt>
                <c:pt idx="4">
                  <c:v>105.1</c:v>
                </c:pt>
              </c:numCache>
            </c:numRef>
          </c:val>
          <c:extLst xmlns:c16r2="http://schemas.microsoft.com/office/drawing/2015/06/chart">
            <c:ext xmlns:c16="http://schemas.microsoft.com/office/drawing/2014/chart" uri="{C3380CC4-5D6E-409C-BE32-E72D297353CC}">
              <c16:uniqueId val="{00000000-9554-4B58-B438-E3CA3FC43600}"/>
            </c:ext>
          </c:extLst>
        </c:ser>
        <c:dLbls>
          <c:showLegendKey val="0"/>
          <c:showVal val="0"/>
          <c:showCatName val="0"/>
          <c:showSerName val="0"/>
          <c:showPercent val="0"/>
          <c:showBubbleSize val="0"/>
        </c:dLbls>
        <c:gapWidth val="150"/>
        <c:axId val="94226304"/>
        <c:axId val="942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9554-4B58-B438-E3CA3FC43600}"/>
            </c:ext>
          </c:extLst>
        </c:ser>
        <c:dLbls>
          <c:showLegendKey val="0"/>
          <c:showVal val="0"/>
          <c:showCatName val="0"/>
          <c:showSerName val="0"/>
          <c:showPercent val="0"/>
          <c:showBubbleSize val="0"/>
        </c:dLbls>
        <c:marker val="1"/>
        <c:smooth val="0"/>
        <c:axId val="94226304"/>
        <c:axId val="94236672"/>
      </c:lineChart>
      <c:dateAx>
        <c:axId val="94226304"/>
        <c:scaling>
          <c:orientation val="minMax"/>
        </c:scaling>
        <c:delete val="1"/>
        <c:axPos val="b"/>
        <c:numFmt formatCode="ge" sourceLinked="1"/>
        <c:majorTickMark val="none"/>
        <c:minorTickMark val="none"/>
        <c:tickLblPos val="none"/>
        <c:crossAx val="94236672"/>
        <c:crosses val="autoZero"/>
        <c:auto val="1"/>
        <c:lblOffset val="100"/>
        <c:baseTimeUnit val="years"/>
      </c:dateAx>
      <c:valAx>
        <c:axId val="942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2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81.2</c:v>
                </c:pt>
                <c:pt idx="1">
                  <c:v>73.8</c:v>
                </c:pt>
                <c:pt idx="2">
                  <c:v>73.900000000000006</c:v>
                </c:pt>
                <c:pt idx="3">
                  <c:v>76.8</c:v>
                </c:pt>
                <c:pt idx="4">
                  <c:v>80.3</c:v>
                </c:pt>
              </c:numCache>
            </c:numRef>
          </c:val>
          <c:extLst xmlns:c16r2="http://schemas.microsoft.com/office/drawing/2015/06/chart">
            <c:ext xmlns:c16="http://schemas.microsoft.com/office/drawing/2014/chart" uri="{C3380CC4-5D6E-409C-BE32-E72D297353CC}">
              <c16:uniqueId val="{00000000-7F31-47B2-8389-C42EFAE233CC}"/>
            </c:ext>
          </c:extLst>
        </c:ser>
        <c:dLbls>
          <c:showLegendKey val="0"/>
          <c:showVal val="0"/>
          <c:showCatName val="0"/>
          <c:showSerName val="0"/>
          <c:showPercent val="0"/>
          <c:showBubbleSize val="0"/>
        </c:dLbls>
        <c:gapWidth val="150"/>
        <c:axId val="94275072"/>
        <c:axId val="942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7F31-47B2-8389-C42EFAE233CC}"/>
            </c:ext>
          </c:extLst>
        </c:ser>
        <c:dLbls>
          <c:showLegendKey val="0"/>
          <c:showVal val="0"/>
          <c:showCatName val="0"/>
          <c:showSerName val="0"/>
          <c:showPercent val="0"/>
          <c:showBubbleSize val="0"/>
        </c:dLbls>
        <c:marker val="1"/>
        <c:smooth val="0"/>
        <c:axId val="94275072"/>
        <c:axId val="94276992"/>
      </c:lineChart>
      <c:dateAx>
        <c:axId val="94275072"/>
        <c:scaling>
          <c:orientation val="minMax"/>
        </c:scaling>
        <c:delete val="1"/>
        <c:axPos val="b"/>
        <c:numFmt formatCode="ge" sourceLinked="1"/>
        <c:majorTickMark val="none"/>
        <c:minorTickMark val="none"/>
        <c:tickLblPos val="none"/>
        <c:crossAx val="94276992"/>
        <c:crosses val="autoZero"/>
        <c:auto val="1"/>
        <c:lblOffset val="100"/>
        <c:baseTimeUnit val="years"/>
      </c:dateAx>
      <c:valAx>
        <c:axId val="942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c:v>
                </c:pt>
                <c:pt idx="1">
                  <c:v>89.5</c:v>
                </c:pt>
                <c:pt idx="2">
                  <c:v>89.4</c:v>
                </c:pt>
                <c:pt idx="3">
                  <c:v>89.5</c:v>
                </c:pt>
                <c:pt idx="4">
                  <c:v>93.4</c:v>
                </c:pt>
              </c:numCache>
            </c:numRef>
          </c:val>
          <c:extLst xmlns:c16r2="http://schemas.microsoft.com/office/drawing/2015/06/chart">
            <c:ext xmlns:c16="http://schemas.microsoft.com/office/drawing/2014/chart" uri="{C3380CC4-5D6E-409C-BE32-E72D297353CC}">
              <c16:uniqueId val="{00000000-B640-4FE5-9F78-5A162BACAF22}"/>
            </c:ext>
          </c:extLst>
        </c:ser>
        <c:dLbls>
          <c:showLegendKey val="0"/>
          <c:showVal val="0"/>
          <c:showCatName val="0"/>
          <c:showSerName val="0"/>
          <c:showPercent val="0"/>
          <c:showBubbleSize val="0"/>
        </c:dLbls>
        <c:gapWidth val="150"/>
        <c:axId val="94311552"/>
        <c:axId val="943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B640-4FE5-9F78-5A162BACAF22}"/>
            </c:ext>
          </c:extLst>
        </c:ser>
        <c:dLbls>
          <c:showLegendKey val="0"/>
          <c:showVal val="0"/>
          <c:showCatName val="0"/>
          <c:showSerName val="0"/>
          <c:showPercent val="0"/>
          <c:showBubbleSize val="0"/>
        </c:dLbls>
        <c:marker val="1"/>
        <c:smooth val="0"/>
        <c:axId val="94311552"/>
        <c:axId val="94313472"/>
      </c:lineChart>
      <c:dateAx>
        <c:axId val="94311552"/>
        <c:scaling>
          <c:orientation val="minMax"/>
        </c:scaling>
        <c:delete val="1"/>
        <c:axPos val="b"/>
        <c:numFmt formatCode="ge" sourceLinked="1"/>
        <c:majorTickMark val="none"/>
        <c:minorTickMark val="none"/>
        <c:tickLblPos val="none"/>
        <c:crossAx val="94313472"/>
        <c:crosses val="autoZero"/>
        <c:auto val="1"/>
        <c:lblOffset val="100"/>
        <c:baseTimeUnit val="years"/>
      </c:dateAx>
      <c:valAx>
        <c:axId val="9431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3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64.3</c:v>
                </c:pt>
                <c:pt idx="1">
                  <c:v>66.2</c:v>
                </c:pt>
                <c:pt idx="2">
                  <c:v>66.2</c:v>
                </c:pt>
                <c:pt idx="3">
                  <c:v>68.900000000000006</c:v>
                </c:pt>
                <c:pt idx="4">
                  <c:v>72</c:v>
                </c:pt>
              </c:numCache>
            </c:numRef>
          </c:val>
          <c:extLst xmlns:c16r2="http://schemas.microsoft.com/office/drawing/2015/06/chart">
            <c:ext xmlns:c16="http://schemas.microsoft.com/office/drawing/2014/chart" uri="{C3380CC4-5D6E-409C-BE32-E72D297353CC}">
              <c16:uniqueId val="{00000000-9E61-4647-998A-20E0443B4D79}"/>
            </c:ext>
          </c:extLst>
        </c:ser>
        <c:dLbls>
          <c:showLegendKey val="0"/>
          <c:showVal val="0"/>
          <c:showCatName val="0"/>
          <c:showSerName val="0"/>
          <c:showPercent val="0"/>
          <c:showBubbleSize val="0"/>
        </c:dLbls>
        <c:gapWidth val="150"/>
        <c:axId val="94360320"/>
        <c:axId val="943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9E61-4647-998A-20E0443B4D79}"/>
            </c:ext>
          </c:extLst>
        </c:ser>
        <c:dLbls>
          <c:showLegendKey val="0"/>
          <c:showVal val="0"/>
          <c:showCatName val="0"/>
          <c:showSerName val="0"/>
          <c:showPercent val="0"/>
          <c:showBubbleSize val="0"/>
        </c:dLbls>
        <c:marker val="1"/>
        <c:smooth val="0"/>
        <c:axId val="94360320"/>
        <c:axId val="94362240"/>
      </c:lineChart>
      <c:dateAx>
        <c:axId val="94360320"/>
        <c:scaling>
          <c:orientation val="minMax"/>
        </c:scaling>
        <c:delete val="1"/>
        <c:axPos val="b"/>
        <c:numFmt formatCode="ge" sourceLinked="1"/>
        <c:majorTickMark val="none"/>
        <c:minorTickMark val="none"/>
        <c:tickLblPos val="none"/>
        <c:crossAx val="94362240"/>
        <c:crosses val="autoZero"/>
        <c:auto val="1"/>
        <c:lblOffset val="100"/>
        <c:baseTimeUnit val="years"/>
      </c:dateAx>
      <c:valAx>
        <c:axId val="9436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48.6</c:v>
                </c:pt>
                <c:pt idx="1">
                  <c:v>57.4</c:v>
                </c:pt>
                <c:pt idx="2">
                  <c:v>65.2</c:v>
                </c:pt>
                <c:pt idx="3">
                  <c:v>69.8</c:v>
                </c:pt>
                <c:pt idx="4">
                  <c:v>75.8</c:v>
                </c:pt>
              </c:numCache>
            </c:numRef>
          </c:val>
          <c:extLst xmlns:c16r2="http://schemas.microsoft.com/office/drawing/2015/06/chart">
            <c:ext xmlns:c16="http://schemas.microsoft.com/office/drawing/2014/chart" uri="{C3380CC4-5D6E-409C-BE32-E72D297353CC}">
              <c16:uniqueId val="{00000000-8CA1-42AD-A257-9DA907A56386}"/>
            </c:ext>
          </c:extLst>
        </c:ser>
        <c:dLbls>
          <c:showLegendKey val="0"/>
          <c:showVal val="0"/>
          <c:showCatName val="0"/>
          <c:showSerName val="0"/>
          <c:showPercent val="0"/>
          <c:showBubbleSize val="0"/>
        </c:dLbls>
        <c:gapWidth val="150"/>
        <c:axId val="95728000"/>
        <c:axId val="957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8CA1-42AD-A257-9DA907A56386}"/>
            </c:ext>
          </c:extLst>
        </c:ser>
        <c:dLbls>
          <c:showLegendKey val="0"/>
          <c:showVal val="0"/>
          <c:showCatName val="0"/>
          <c:showSerName val="0"/>
          <c:showPercent val="0"/>
          <c:showBubbleSize val="0"/>
        </c:dLbls>
        <c:marker val="1"/>
        <c:smooth val="0"/>
        <c:axId val="95728000"/>
        <c:axId val="95729920"/>
      </c:lineChart>
      <c:dateAx>
        <c:axId val="95728000"/>
        <c:scaling>
          <c:orientation val="minMax"/>
        </c:scaling>
        <c:delete val="1"/>
        <c:axPos val="b"/>
        <c:numFmt formatCode="ge" sourceLinked="1"/>
        <c:majorTickMark val="none"/>
        <c:minorTickMark val="none"/>
        <c:tickLblPos val="none"/>
        <c:crossAx val="95729920"/>
        <c:crosses val="autoZero"/>
        <c:auto val="1"/>
        <c:lblOffset val="100"/>
        <c:baseTimeUnit val="years"/>
      </c:dateAx>
      <c:valAx>
        <c:axId val="957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2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36786240</c:v>
                </c:pt>
                <c:pt idx="1">
                  <c:v>37568600</c:v>
                </c:pt>
                <c:pt idx="2">
                  <c:v>39505027</c:v>
                </c:pt>
                <c:pt idx="3">
                  <c:v>39884027</c:v>
                </c:pt>
                <c:pt idx="4">
                  <c:v>40063440</c:v>
                </c:pt>
              </c:numCache>
            </c:numRef>
          </c:val>
          <c:extLst xmlns:c16r2="http://schemas.microsoft.com/office/drawing/2015/06/chart">
            <c:ext xmlns:c16="http://schemas.microsoft.com/office/drawing/2014/chart" uri="{C3380CC4-5D6E-409C-BE32-E72D297353CC}">
              <c16:uniqueId val="{00000000-937F-433C-8ACE-73249450F642}"/>
            </c:ext>
          </c:extLst>
        </c:ser>
        <c:dLbls>
          <c:showLegendKey val="0"/>
          <c:showVal val="0"/>
          <c:showCatName val="0"/>
          <c:showSerName val="0"/>
          <c:showPercent val="0"/>
          <c:showBubbleSize val="0"/>
        </c:dLbls>
        <c:gapWidth val="150"/>
        <c:axId val="95760384"/>
        <c:axId val="957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937F-433C-8ACE-73249450F642}"/>
            </c:ext>
          </c:extLst>
        </c:ser>
        <c:dLbls>
          <c:showLegendKey val="0"/>
          <c:showVal val="0"/>
          <c:showCatName val="0"/>
          <c:showSerName val="0"/>
          <c:showPercent val="0"/>
          <c:showBubbleSize val="0"/>
        </c:dLbls>
        <c:marker val="1"/>
        <c:smooth val="0"/>
        <c:axId val="95760384"/>
        <c:axId val="95762304"/>
      </c:lineChart>
      <c:dateAx>
        <c:axId val="95760384"/>
        <c:scaling>
          <c:orientation val="minMax"/>
        </c:scaling>
        <c:delete val="1"/>
        <c:axPos val="b"/>
        <c:numFmt formatCode="ge" sourceLinked="1"/>
        <c:majorTickMark val="none"/>
        <c:minorTickMark val="none"/>
        <c:tickLblPos val="none"/>
        <c:crossAx val="95762304"/>
        <c:crosses val="autoZero"/>
        <c:auto val="1"/>
        <c:lblOffset val="100"/>
        <c:baseTimeUnit val="years"/>
      </c:dateAx>
      <c:valAx>
        <c:axId val="9576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13.1</c:v>
                </c:pt>
                <c:pt idx="1">
                  <c:v>11.9</c:v>
                </c:pt>
                <c:pt idx="2">
                  <c:v>11.1</c:v>
                </c:pt>
                <c:pt idx="3">
                  <c:v>14</c:v>
                </c:pt>
                <c:pt idx="4">
                  <c:v>12.8</c:v>
                </c:pt>
              </c:numCache>
            </c:numRef>
          </c:val>
          <c:extLst xmlns:c16r2="http://schemas.microsoft.com/office/drawing/2015/06/chart">
            <c:ext xmlns:c16="http://schemas.microsoft.com/office/drawing/2014/chart" uri="{C3380CC4-5D6E-409C-BE32-E72D297353CC}">
              <c16:uniqueId val="{00000000-7E37-46E9-86C6-363E744DE159}"/>
            </c:ext>
          </c:extLst>
        </c:ser>
        <c:dLbls>
          <c:showLegendKey val="0"/>
          <c:showVal val="0"/>
          <c:showCatName val="0"/>
          <c:showSerName val="0"/>
          <c:showPercent val="0"/>
          <c:showBubbleSize val="0"/>
        </c:dLbls>
        <c:gapWidth val="150"/>
        <c:axId val="96935296"/>
        <c:axId val="969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7E37-46E9-86C6-363E744DE159}"/>
            </c:ext>
          </c:extLst>
        </c:ser>
        <c:dLbls>
          <c:showLegendKey val="0"/>
          <c:showVal val="0"/>
          <c:showCatName val="0"/>
          <c:showSerName val="0"/>
          <c:showPercent val="0"/>
          <c:showBubbleSize val="0"/>
        </c:dLbls>
        <c:marker val="1"/>
        <c:smooth val="0"/>
        <c:axId val="96935296"/>
        <c:axId val="96945664"/>
      </c:lineChart>
      <c:dateAx>
        <c:axId val="96935296"/>
        <c:scaling>
          <c:orientation val="minMax"/>
        </c:scaling>
        <c:delete val="1"/>
        <c:axPos val="b"/>
        <c:numFmt formatCode="ge" sourceLinked="1"/>
        <c:majorTickMark val="none"/>
        <c:minorTickMark val="none"/>
        <c:tickLblPos val="none"/>
        <c:crossAx val="96945664"/>
        <c:crosses val="autoZero"/>
        <c:auto val="1"/>
        <c:lblOffset val="100"/>
        <c:baseTimeUnit val="years"/>
      </c:dateAx>
      <c:valAx>
        <c:axId val="9694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63.4</c:v>
                </c:pt>
                <c:pt idx="1">
                  <c:v>71.3</c:v>
                </c:pt>
                <c:pt idx="2">
                  <c:v>70.400000000000006</c:v>
                </c:pt>
                <c:pt idx="3">
                  <c:v>64.7</c:v>
                </c:pt>
                <c:pt idx="4">
                  <c:v>65.2</c:v>
                </c:pt>
              </c:numCache>
            </c:numRef>
          </c:val>
          <c:extLst xmlns:c16r2="http://schemas.microsoft.com/office/drawing/2015/06/chart">
            <c:ext xmlns:c16="http://schemas.microsoft.com/office/drawing/2014/chart" uri="{C3380CC4-5D6E-409C-BE32-E72D297353CC}">
              <c16:uniqueId val="{00000000-F4F6-4168-BD26-D327AB6DD8DB}"/>
            </c:ext>
          </c:extLst>
        </c:ser>
        <c:dLbls>
          <c:showLegendKey val="0"/>
          <c:showVal val="0"/>
          <c:showCatName val="0"/>
          <c:showSerName val="0"/>
          <c:showPercent val="0"/>
          <c:showBubbleSize val="0"/>
        </c:dLbls>
        <c:gapWidth val="150"/>
        <c:axId val="96984064"/>
        <c:axId val="969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F4F6-4168-BD26-D327AB6DD8DB}"/>
            </c:ext>
          </c:extLst>
        </c:ser>
        <c:dLbls>
          <c:showLegendKey val="0"/>
          <c:showVal val="0"/>
          <c:showCatName val="0"/>
          <c:showSerName val="0"/>
          <c:showPercent val="0"/>
          <c:showBubbleSize val="0"/>
        </c:dLbls>
        <c:marker val="1"/>
        <c:smooth val="0"/>
        <c:axId val="96984064"/>
        <c:axId val="96986240"/>
      </c:lineChart>
      <c:dateAx>
        <c:axId val="96984064"/>
        <c:scaling>
          <c:orientation val="minMax"/>
        </c:scaling>
        <c:delete val="1"/>
        <c:axPos val="b"/>
        <c:numFmt formatCode="ge" sourceLinked="1"/>
        <c:majorTickMark val="none"/>
        <c:minorTickMark val="none"/>
        <c:tickLblPos val="none"/>
        <c:crossAx val="96986240"/>
        <c:crosses val="autoZero"/>
        <c:auto val="1"/>
        <c:lblOffset val="100"/>
        <c:baseTimeUnit val="years"/>
      </c:dateAx>
      <c:valAx>
        <c:axId val="9698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8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J43"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熊本県小国町外１ヶ町公立病院組合　小国公立病院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4387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95</v>
      </c>
      <c r="Q33" s="132"/>
      <c r="R33" s="132"/>
      <c r="S33" s="132"/>
      <c r="T33" s="132"/>
      <c r="U33" s="132"/>
      <c r="V33" s="132"/>
      <c r="W33" s="132"/>
      <c r="X33" s="132"/>
      <c r="Y33" s="132"/>
      <c r="Z33" s="132"/>
      <c r="AA33" s="132"/>
      <c r="AB33" s="132"/>
      <c r="AC33" s="132"/>
      <c r="AD33" s="133"/>
      <c r="AE33" s="131">
        <f>データ!AI7</f>
        <v>89.5</v>
      </c>
      <c r="AF33" s="132"/>
      <c r="AG33" s="132"/>
      <c r="AH33" s="132"/>
      <c r="AI33" s="132"/>
      <c r="AJ33" s="132"/>
      <c r="AK33" s="132"/>
      <c r="AL33" s="132"/>
      <c r="AM33" s="132"/>
      <c r="AN33" s="132"/>
      <c r="AO33" s="132"/>
      <c r="AP33" s="132"/>
      <c r="AQ33" s="132"/>
      <c r="AR33" s="132"/>
      <c r="AS33" s="133"/>
      <c r="AT33" s="131">
        <f>データ!AJ7</f>
        <v>89.4</v>
      </c>
      <c r="AU33" s="132"/>
      <c r="AV33" s="132"/>
      <c r="AW33" s="132"/>
      <c r="AX33" s="132"/>
      <c r="AY33" s="132"/>
      <c r="AZ33" s="132"/>
      <c r="BA33" s="132"/>
      <c r="BB33" s="132"/>
      <c r="BC33" s="132"/>
      <c r="BD33" s="132"/>
      <c r="BE33" s="132"/>
      <c r="BF33" s="132"/>
      <c r="BG33" s="132"/>
      <c r="BH33" s="133"/>
      <c r="BI33" s="131">
        <f>データ!AK7</f>
        <v>89.5</v>
      </c>
      <c r="BJ33" s="132"/>
      <c r="BK33" s="132"/>
      <c r="BL33" s="132"/>
      <c r="BM33" s="132"/>
      <c r="BN33" s="132"/>
      <c r="BO33" s="132"/>
      <c r="BP33" s="132"/>
      <c r="BQ33" s="132"/>
      <c r="BR33" s="132"/>
      <c r="BS33" s="132"/>
      <c r="BT33" s="132"/>
      <c r="BU33" s="132"/>
      <c r="BV33" s="132"/>
      <c r="BW33" s="133"/>
      <c r="BX33" s="131">
        <f>データ!AL7</f>
        <v>93.4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81.2</v>
      </c>
      <c r="DE33" s="132"/>
      <c r="DF33" s="132"/>
      <c r="DG33" s="132"/>
      <c r="DH33" s="132"/>
      <c r="DI33" s="132"/>
      <c r="DJ33" s="132"/>
      <c r="DK33" s="132"/>
      <c r="DL33" s="132"/>
      <c r="DM33" s="132"/>
      <c r="DN33" s="132"/>
      <c r="DO33" s="132"/>
      <c r="DP33" s="132"/>
      <c r="DQ33" s="132"/>
      <c r="DR33" s="133"/>
      <c r="DS33" s="131">
        <f>データ!AT7</f>
        <v>73.8</v>
      </c>
      <c r="DT33" s="132"/>
      <c r="DU33" s="132"/>
      <c r="DV33" s="132"/>
      <c r="DW33" s="132"/>
      <c r="DX33" s="132"/>
      <c r="DY33" s="132"/>
      <c r="DZ33" s="132"/>
      <c r="EA33" s="132"/>
      <c r="EB33" s="132"/>
      <c r="EC33" s="132"/>
      <c r="ED33" s="132"/>
      <c r="EE33" s="132"/>
      <c r="EF33" s="132"/>
      <c r="EG33" s="133"/>
      <c r="EH33" s="131">
        <f>データ!AU7</f>
        <v>73.900000000000006</v>
      </c>
      <c r="EI33" s="132"/>
      <c r="EJ33" s="132"/>
      <c r="EK33" s="132"/>
      <c r="EL33" s="132"/>
      <c r="EM33" s="132"/>
      <c r="EN33" s="132"/>
      <c r="EO33" s="132"/>
      <c r="EP33" s="132"/>
      <c r="EQ33" s="132"/>
      <c r="ER33" s="132"/>
      <c r="ES33" s="132"/>
      <c r="ET33" s="132"/>
      <c r="EU33" s="132"/>
      <c r="EV33" s="133"/>
      <c r="EW33" s="131">
        <f>データ!AV7</f>
        <v>76.8</v>
      </c>
      <c r="EX33" s="132"/>
      <c r="EY33" s="132"/>
      <c r="EZ33" s="132"/>
      <c r="FA33" s="132"/>
      <c r="FB33" s="132"/>
      <c r="FC33" s="132"/>
      <c r="FD33" s="132"/>
      <c r="FE33" s="132"/>
      <c r="FF33" s="132"/>
      <c r="FG33" s="132"/>
      <c r="FH33" s="132"/>
      <c r="FI33" s="132"/>
      <c r="FJ33" s="132"/>
      <c r="FK33" s="133"/>
      <c r="FL33" s="131">
        <f>データ!AW7</f>
        <v>80.3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52.4</v>
      </c>
      <c r="GS33" s="132"/>
      <c r="GT33" s="132"/>
      <c r="GU33" s="132"/>
      <c r="GV33" s="132"/>
      <c r="GW33" s="132"/>
      <c r="GX33" s="132"/>
      <c r="GY33" s="132"/>
      <c r="GZ33" s="132"/>
      <c r="HA33" s="132"/>
      <c r="HB33" s="132"/>
      <c r="HC33" s="132"/>
      <c r="HD33" s="132"/>
      <c r="HE33" s="132"/>
      <c r="HF33" s="133"/>
      <c r="HG33" s="131">
        <f>データ!BE7</f>
        <v>74.8</v>
      </c>
      <c r="HH33" s="132"/>
      <c r="HI33" s="132"/>
      <c r="HJ33" s="132"/>
      <c r="HK33" s="132"/>
      <c r="HL33" s="132"/>
      <c r="HM33" s="132"/>
      <c r="HN33" s="132"/>
      <c r="HO33" s="132"/>
      <c r="HP33" s="132"/>
      <c r="HQ33" s="132"/>
      <c r="HR33" s="132"/>
      <c r="HS33" s="132"/>
      <c r="HT33" s="132"/>
      <c r="HU33" s="133"/>
      <c r="HV33" s="131">
        <f>データ!BF7</f>
        <v>93</v>
      </c>
      <c r="HW33" s="132"/>
      <c r="HX33" s="132"/>
      <c r="HY33" s="132"/>
      <c r="HZ33" s="132"/>
      <c r="IA33" s="132"/>
      <c r="IB33" s="132"/>
      <c r="IC33" s="132"/>
      <c r="ID33" s="132"/>
      <c r="IE33" s="132"/>
      <c r="IF33" s="132"/>
      <c r="IG33" s="132"/>
      <c r="IH33" s="132"/>
      <c r="II33" s="132"/>
      <c r="IJ33" s="133"/>
      <c r="IK33" s="131">
        <f>データ!BG7</f>
        <v>106.5</v>
      </c>
      <c r="IL33" s="132"/>
      <c r="IM33" s="132"/>
      <c r="IN33" s="132"/>
      <c r="IO33" s="132"/>
      <c r="IP33" s="132"/>
      <c r="IQ33" s="132"/>
      <c r="IR33" s="132"/>
      <c r="IS33" s="132"/>
      <c r="IT33" s="132"/>
      <c r="IU33" s="132"/>
      <c r="IV33" s="132"/>
      <c r="IW33" s="132"/>
      <c r="IX33" s="132"/>
      <c r="IY33" s="133"/>
      <c r="IZ33" s="131">
        <f>データ!BH7</f>
        <v>105.1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66.599999999999994</v>
      </c>
      <c r="KG33" s="132"/>
      <c r="KH33" s="132"/>
      <c r="KI33" s="132"/>
      <c r="KJ33" s="132"/>
      <c r="KK33" s="132"/>
      <c r="KL33" s="132"/>
      <c r="KM33" s="132"/>
      <c r="KN33" s="132"/>
      <c r="KO33" s="132"/>
      <c r="KP33" s="132"/>
      <c r="KQ33" s="132"/>
      <c r="KR33" s="132"/>
      <c r="KS33" s="132"/>
      <c r="KT33" s="133"/>
      <c r="KU33" s="131">
        <f>データ!BP7</f>
        <v>57.5</v>
      </c>
      <c r="KV33" s="132"/>
      <c r="KW33" s="132"/>
      <c r="KX33" s="132"/>
      <c r="KY33" s="132"/>
      <c r="KZ33" s="132"/>
      <c r="LA33" s="132"/>
      <c r="LB33" s="132"/>
      <c r="LC33" s="132"/>
      <c r="LD33" s="132"/>
      <c r="LE33" s="132"/>
      <c r="LF33" s="132"/>
      <c r="LG33" s="132"/>
      <c r="LH33" s="132"/>
      <c r="LI33" s="133"/>
      <c r="LJ33" s="131">
        <f>データ!BQ7</f>
        <v>64.099999999999994</v>
      </c>
      <c r="LK33" s="132"/>
      <c r="LL33" s="132"/>
      <c r="LM33" s="132"/>
      <c r="LN33" s="132"/>
      <c r="LO33" s="132"/>
      <c r="LP33" s="132"/>
      <c r="LQ33" s="132"/>
      <c r="LR33" s="132"/>
      <c r="LS33" s="132"/>
      <c r="LT33" s="132"/>
      <c r="LU33" s="132"/>
      <c r="LV33" s="132"/>
      <c r="LW33" s="132"/>
      <c r="LX33" s="133"/>
      <c r="LY33" s="131">
        <f>データ!BR7</f>
        <v>65.7</v>
      </c>
      <c r="LZ33" s="132"/>
      <c r="MA33" s="132"/>
      <c r="MB33" s="132"/>
      <c r="MC33" s="132"/>
      <c r="MD33" s="132"/>
      <c r="ME33" s="132"/>
      <c r="MF33" s="132"/>
      <c r="MG33" s="132"/>
      <c r="MH33" s="132"/>
      <c r="MI33" s="132"/>
      <c r="MJ33" s="132"/>
      <c r="MK33" s="132"/>
      <c r="ML33" s="132"/>
      <c r="MM33" s="133"/>
      <c r="MN33" s="131">
        <f>データ!BS7</f>
        <v>72.400000000000006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184</v>
      </c>
      <c r="NK39" s="164"/>
      <c r="NL39" s="164"/>
      <c r="NM39" s="164"/>
      <c r="NN39" s="164"/>
      <c r="NO39" s="164"/>
      <c r="NP39" s="164"/>
      <c r="NQ39" s="164"/>
      <c r="NR39" s="164"/>
      <c r="NS39" s="164"/>
      <c r="NT39" s="164"/>
      <c r="NU39" s="164"/>
      <c r="NV39" s="164"/>
      <c r="NW39" s="164"/>
      <c r="NX39" s="16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24850</v>
      </c>
      <c r="Q55" s="141"/>
      <c r="R55" s="141"/>
      <c r="S55" s="141"/>
      <c r="T55" s="141"/>
      <c r="U55" s="141"/>
      <c r="V55" s="141"/>
      <c r="W55" s="141"/>
      <c r="X55" s="141"/>
      <c r="Y55" s="141"/>
      <c r="Z55" s="141"/>
      <c r="AA55" s="141"/>
      <c r="AB55" s="141"/>
      <c r="AC55" s="141"/>
      <c r="AD55" s="142"/>
      <c r="AE55" s="140">
        <f>データ!CA7</f>
        <v>25811</v>
      </c>
      <c r="AF55" s="141"/>
      <c r="AG55" s="141"/>
      <c r="AH55" s="141"/>
      <c r="AI55" s="141"/>
      <c r="AJ55" s="141"/>
      <c r="AK55" s="141"/>
      <c r="AL55" s="141"/>
      <c r="AM55" s="141"/>
      <c r="AN55" s="141"/>
      <c r="AO55" s="141"/>
      <c r="AP55" s="141"/>
      <c r="AQ55" s="141"/>
      <c r="AR55" s="141"/>
      <c r="AS55" s="142"/>
      <c r="AT55" s="140">
        <f>データ!CB7</f>
        <v>23901</v>
      </c>
      <c r="AU55" s="141"/>
      <c r="AV55" s="141"/>
      <c r="AW55" s="141"/>
      <c r="AX55" s="141"/>
      <c r="AY55" s="141"/>
      <c r="AZ55" s="141"/>
      <c r="BA55" s="141"/>
      <c r="BB55" s="141"/>
      <c r="BC55" s="141"/>
      <c r="BD55" s="141"/>
      <c r="BE55" s="141"/>
      <c r="BF55" s="141"/>
      <c r="BG55" s="141"/>
      <c r="BH55" s="142"/>
      <c r="BI55" s="140">
        <f>データ!CC7</f>
        <v>23746</v>
      </c>
      <c r="BJ55" s="141"/>
      <c r="BK55" s="141"/>
      <c r="BL55" s="141"/>
      <c r="BM55" s="141"/>
      <c r="BN55" s="141"/>
      <c r="BO55" s="141"/>
      <c r="BP55" s="141"/>
      <c r="BQ55" s="141"/>
      <c r="BR55" s="141"/>
      <c r="BS55" s="141"/>
      <c r="BT55" s="141"/>
      <c r="BU55" s="141"/>
      <c r="BV55" s="141"/>
      <c r="BW55" s="142"/>
      <c r="BX55" s="140">
        <f>データ!CD7</f>
        <v>26733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5727</v>
      </c>
      <c r="DE55" s="141"/>
      <c r="DF55" s="141"/>
      <c r="DG55" s="141"/>
      <c r="DH55" s="141"/>
      <c r="DI55" s="141"/>
      <c r="DJ55" s="141"/>
      <c r="DK55" s="141"/>
      <c r="DL55" s="141"/>
      <c r="DM55" s="141"/>
      <c r="DN55" s="141"/>
      <c r="DO55" s="141"/>
      <c r="DP55" s="141"/>
      <c r="DQ55" s="141"/>
      <c r="DR55" s="142"/>
      <c r="DS55" s="140">
        <f>データ!CL7</f>
        <v>5843</v>
      </c>
      <c r="DT55" s="141"/>
      <c r="DU55" s="141"/>
      <c r="DV55" s="141"/>
      <c r="DW55" s="141"/>
      <c r="DX55" s="141"/>
      <c r="DY55" s="141"/>
      <c r="DZ55" s="141"/>
      <c r="EA55" s="141"/>
      <c r="EB55" s="141"/>
      <c r="EC55" s="141"/>
      <c r="ED55" s="141"/>
      <c r="EE55" s="141"/>
      <c r="EF55" s="141"/>
      <c r="EG55" s="142"/>
      <c r="EH55" s="140">
        <f>データ!CM7</f>
        <v>6106</v>
      </c>
      <c r="EI55" s="141"/>
      <c r="EJ55" s="141"/>
      <c r="EK55" s="141"/>
      <c r="EL55" s="141"/>
      <c r="EM55" s="141"/>
      <c r="EN55" s="141"/>
      <c r="EO55" s="141"/>
      <c r="EP55" s="141"/>
      <c r="EQ55" s="141"/>
      <c r="ER55" s="141"/>
      <c r="ES55" s="141"/>
      <c r="ET55" s="141"/>
      <c r="EU55" s="141"/>
      <c r="EV55" s="142"/>
      <c r="EW55" s="140">
        <f>データ!CN7</f>
        <v>6574</v>
      </c>
      <c r="EX55" s="141"/>
      <c r="EY55" s="141"/>
      <c r="EZ55" s="141"/>
      <c r="FA55" s="141"/>
      <c r="FB55" s="141"/>
      <c r="FC55" s="141"/>
      <c r="FD55" s="141"/>
      <c r="FE55" s="141"/>
      <c r="FF55" s="141"/>
      <c r="FG55" s="141"/>
      <c r="FH55" s="141"/>
      <c r="FI55" s="141"/>
      <c r="FJ55" s="141"/>
      <c r="FK55" s="142"/>
      <c r="FL55" s="140">
        <f>データ!CO7</f>
        <v>6631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63.4</v>
      </c>
      <c r="GS55" s="132"/>
      <c r="GT55" s="132"/>
      <c r="GU55" s="132"/>
      <c r="GV55" s="132"/>
      <c r="GW55" s="132"/>
      <c r="GX55" s="132"/>
      <c r="GY55" s="132"/>
      <c r="GZ55" s="132"/>
      <c r="HA55" s="132"/>
      <c r="HB55" s="132"/>
      <c r="HC55" s="132"/>
      <c r="HD55" s="132"/>
      <c r="HE55" s="132"/>
      <c r="HF55" s="133"/>
      <c r="HG55" s="131">
        <f>データ!CW7</f>
        <v>71.3</v>
      </c>
      <c r="HH55" s="132"/>
      <c r="HI55" s="132"/>
      <c r="HJ55" s="132"/>
      <c r="HK55" s="132"/>
      <c r="HL55" s="132"/>
      <c r="HM55" s="132"/>
      <c r="HN55" s="132"/>
      <c r="HO55" s="132"/>
      <c r="HP55" s="132"/>
      <c r="HQ55" s="132"/>
      <c r="HR55" s="132"/>
      <c r="HS55" s="132"/>
      <c r="HT55" s="132"/>
      <c r="HU55" s="133"/>
      <c r="HV55" s="131">
        <f>データ!CX7</f>
        <v>70.400000000000006</v>
      </c>
      <c r="HW55" s="132"/>
      <c r="HX55" s="132"/>
      <c r="HY55" s="132"/>
      <c r="HZ55" s="132"/>
      <c r="IA55" s="132"/>
      <c r="IB55" s="132"/>
      <c r="IC55" s="132"/>
      <c r="ID55" s="132"/>
      <c r="IE55" s="132"/>
      <c r="IF55" s="132"/>
      <c r="IG55" s="132"/>
      <c r="IH55" s="132"/>
      <c r="II55" s="132"/>
      <c r="IJ55" s="133"/>
      <c r="IK55" s="131">
        <f>データ!CY7</f>
        <v>64.7</v>
      </c>
      <c r="IL55" s="132"/>
      <c r="IM55" s="132"/>
      <c r="IN55" s="132"/>
      <c r="IO55" s="132"/>
      <c r="IP55" s="132"/>
      <c r="IQ55" s="132"/>
      <c r="IR55" s="132"/>
      <c r="IS55" s="132"/>
      <c r="IT55" s="132"/>
      <c r="IU55" s="132"/>
      <c r="IV55" s="132"/>
      <c r="IW55" s="132"/>
      <c r="IX55" s="132"/>
      <c r="IY55" s="133"/>
      <c r="IZ55" s="131">
        <f>データ!CZ7</f>
        <v>65.2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13.1</v>
      </c>
      <c r="KG55" s="132"/>
      <c r="KH55" s="132"/>
      <c r="KI55" s="132"/>
      <c r="KJ55" s="132"/>
      <c r="KK55" s="132"/>
      <c r="KL55" s="132"/>
      <c r="KM55" s="132"/>
      <c r="KN55" s="132"/>
      <c r="KO55" s="132"/>
      <c r="KP55" s="132"/>
      <c r="KQ55" s="132"/>
      <c r="KR55" s="132"/>
      <c r="KS55" s="132"/>
      <c r="KT55" s="133"/>
      <c r="KU55" s="131">
        <f>データ!DH7</f>
        <v>11.9</v>
      </c>
      <c r="KV55" s="132"/>
      <c r="KW55" s="132"/>
      <c r="KX55" s="132"/>
      <c r="KY55" s="132"/>
      <c r="KZ55" s="132"/>
      <c r="LA55" s="132"/>
      <c r="LB55" s="132"/>
      <c r="LC55" s="132"/>
      <c r="LD55" s="132"/>
      <c r="LE55" s="132"/>
      <c r="LF55" s="132"/>
      <c r="LG55" s="132"/>
      <c r="LH55" s="132"/>
      <c r="LI55" s="133"/>
      <c r="LJ55" s="131">
        <f>データ!DI7</f>
        <v>11.1</v>
      </c>
      <c r="LK55" s="132"/>
      <c r="LL55" s="132"/>
      <c r="LM55" s="132"/>
      <c r="LN55" s="132"/>
      <c r="LO55" s="132"/>
      <c r="LP55" s="132"/>
      <c r="LQ55" s="132"/>
      <c r="LR55" s="132"/>
      <c r="LS55" s="132"/>
      <c r="LT55" s="132"/>
      <c r="LU55" s="132"/>
      <c r="LV55" s="132"/>
      <c r="LW55" s="132"/>
      <c r="LX55" s="133"/>
      <c r="LY55" s="131">
        <f>データ!DJ7</f>
        <v>14</v>
      </c>
      <c r="LZ55" s="132"/>
      <c r="MA55" s="132"/>
      <c r="MB55" s="132"/>
      <c r="MC55" s="132"/>
      <c r="MD55" s="132"/>
      <c r="ME55" s="132"/>
      <c r="MF55" s="132"/>
      <c r="MG55" s="132"/>
      <c r="MH55" s="132"/>
      <c r="MI55" s="132"/>
      <c r="MJ55" s="132"/>
      <c r="MK55" s="132"/>
      <c r="ML55" s="132"/>
      <c r="MM55" s="133"/>
      <c r="MN55" s="131">
        <f>データ!DK7</f>
        <v>12.8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64.3</v>
      </c>
      <c r="V79" s="153"/>
      <c r="W79" s="153"/>
      <c r="X79" s="153"/>
      <c r="Y79" s="153"/>
      <c r="Z79" s="153"/>
      <c r="AA79" s="153"/>
      <c r="AB79" s="153"/>
      <c r="AC79" s="153"/>
      <c r="AD79" s="153"/>
      <c r="AE79" s="153"/>
      <c r="AF79" s="153"/>
      <c r="AG79" s="153"/>
      <c r="AH79" s="153"/>
      <c r="AI79" s="153"/>
      <c r="AJ79" s="153"/>
      <c r="AK79" s="153"/>
      <c r="AL79" s="153"/>
      <c r="AM79" s="153"/>
      <c r="AN79" s="153">
        <f>データ!DS7</f>
        <v>66.2</v>
      </c>
      <c r="AO79" s="153"/>
      <c r="AP79" s="153"/>
      <c r="AQ79" s="153"/>
      <c r="AR79" s="153"/>
      <c r="AS79" s="153"/>
      <c r="AT79" s="153"/>
      <c r="AU79" s="153"/>
      <c r="AV79" s="153"/>
      <c r="AW79" s="153"/>
      <c r="AX79" s="153"/>
      <c r="AY79" s="153"/>
      <c r="AZ79" s="153"/>
      <c r="BA79" s="153"/>
      <c r="BB79" s="153"/>
      <c r="BC79" s="153"/>
      <c r="BD79" s="153"/>
      <c r="BE79" s="153"/>
      <c r="BF79" s="153"/>
      <c r="BG79" s="153">
        <f>データ!DT7</f>
        <v>66.2</v>
      </c>
      <c r="BH79" s="153"/>
      <c r="BI79" s="153"/>
      <c r="BJ79" s="153"/>
      <c r="BK79" s="153"/>
      <c r="BL79" s="153"/>
      <c r="BM79" s="153"/>
      <c r="BN79" s="153"/>
      <c r="BO79" s="153"/>
      <c r="BP79" s="153"/>
      <c r="BQ79" s="153"/>
      <c r="BR79" s="153"/>
      <c r="BS79" s="153"/>
      <c r="BT79" s="153"/>
      <c r="BU79" s="153"/>
      <c r="BV79" s="153"/>
      <c r="BW79" s="153"/>
      <c r="BX79" s="153"/>
      <c r="BY79" s="153"/>
      <c r="BZ79" s="153">
        <f>データ!DU7</f>
        <v>68.900000000000006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48.6</v>
      </c>
      <c r="EP79" s="153"/>
      <c r="EQ79" s="153"/>
      <c r="ER79" s="153"/>
      <c r="ES79" s="153"/>
      <c r="ET79" s="153"/>
      <c r="EU79" s="153"/>
      <c r="EV79" s="153"/>
      <c r="EW79" s="153"/>
      <c r="EX79" s="153"/>
      <c r="EY79" s="153"/>
      <c r="EZ79" s="153"/>
      <c r="FA79" s="153"/>
      <c r="FB79" s="153"/>
      <c r="FC79" s="153"/>
      <c r="FD79" s="153"/>
      <c r="FE79" s="153"/>
      <c r="FF79" s="153"/>
      <c r="FG79" s="153"/>
      <c r="FH79" s="153">
        <f>データ!ED7</f>
        <v>57.4</v>
      </c>
      <c r="FI79" s="153"/>
      <c r="FJ79" s="153"/>
      <c r="FK79" s="153"/>
      <c r="FL79" s="153"/>
      <c r="FM79" s="153"/>
      <c r="FN79" s="153"/>
      <c r="FO79" s="153"/>
      <c r="FP79" s="153"/>
      <c r="FQ79" s="153"/>
      <c r="FR79" s="153"/>
      <c r="FS79" s="153"/>
      <c r="FT79" s="153"/>
      <c r="FU79" s="153"/>
      <c r="FV79" s="153"/>
      <c r="FW79" s="153"/>
      <c r="FX79" s="153"/>
      <c r="FY79" s="153"/>
      <c r="FZ79" s="153"/>
      <c r="GA79" s="153">
        <f>データ!EE7</f>
        <v>65.2</v>
      </c>
      <c r="GB79" s="153"/>
      <c r="GC79" s="153"/>
      <c r="GD79" s="153"/>
      <c r="GE79" s="153"/>
      <c r="GF79" s="153"/>
      <c r="GG79" s="153"/>
      <c r="GH79" s="153"/>
      <c r="GI79" s="153"/>
      <c r="GJ79" s="153"/>
      <c r="GK79" s="153"/>
      <c r="GL79" s="153"/>
      <c r="GM79" s="153"/>
      <c r="GN79" s="153"/>
      <c r="GO79" s="153"/>
      <c r="GP79" s="153"/>
      <c r="GQ79" s="153"/>
      <c r="GR79" s="153"/>
      <c r="GS79" s="153"/>
      <c r="GT79" s="153">
        <f>データ!EF7</f>
        <v>69.8</v>
      </c>
      <c r="GU79" s="153"/>
      <c r="GV79" s="153"/>
      <c r="GW79" s="153"/>
      <c r="GX79" s="153"/>
      <c r="GY79" s="153"/>
      <c r="GZ79" s="153"/>
      <c r="HA79" s="153"/>
      <c r="HB79" s="153"/>
      <c r="HC79" s="153"/>
      <c r="HD79" s="153"/>
      <c r="HE79" s="153"/>
      <c r="HF79" s="153"/>
      <c r="HG79" s="153"/>
      <c r="HH79" s="153"/>
      <c r="HI79" s="153"/>
      <c r="HJ79" s="153"/>
      <c r="HK79" s="153"/>
      <c r="HL79" s="153"/>
      <c r="HM79" s="153">
        <f>データ!EG7</f>
        <v>75.8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36786240</v>
      </c>
      <c r="JK79" s="154"/>
      <c r="JL79" s="154"/>
      <c r="JM79" s="154"/>
      <c r="JN79" s="154"/>
      <c r="JO79" s="154"/>
      <c r="JP79" s="154"/>
      <c r="JQ79" s="154"/>
      <c r="JR79" s="154"/>
      <c r="JS79" s="154"/>
      <c r="JT79" s="154"/>
      <c r="JU79" s="154"/>
      <c r="JV79" s="154"/>
      <c r="JW79" s="154"/>
      <c r="JX79" s="154"/>
      <c r="JY79" s="154"/>
      <c r="JZ79" s="154"/>
      <c r="KA79" s="154"/>
      <c r="KB79" s="154"/>
      <c r="KC79" s="154">
        <f>データ!EO7</f>
        <v>37568600</v>
      </c>
      <c r="KD79" s="154"/>
      <c r="KE79" s="154"/>
      <c r="KF79" s="154"/>
      <c r="KG79" s="154"/>
      <c r="KH79" s="154"/>
      <c r="KI79" s="154"/>
      <c r="KJ79" s="154"/>
      <c r="KK79" s="154"/>
      <c r="KL79" s="154"/>
      <c r="KM79" s="154"/>
      <c r="KN79" s="154"/>
      <c r="KO79" s="154"/>
      <c r="KP79" s="154"/>
      <c r="KQ79" s="154"/>
      <c r="KR79" s="154"/>
      <c r="KS79" s="154"/>
      <c r="KT79" s="154"/>
      <c r="KU79" s="154"/>
      <c r="KV79" s="154">
        <f>データ!EP7</f>
        <v>39505027</v>
      </c>
      <c r="KW79" s="154"/>
      <c r="KX79" s="154"/>
      <c r="KY79" s="154"/>
      <c r="KZ79" s="154"/>
      <c r="LA79" s="154"/>
      <c r="LB79" s="154"/>
      <c r="LC79" s="154"/>
      <c r="LD79" s="154"/>
      <c r="LE79" s="154"/>
      <c r="LF79" s="154"/>
      <c r="LG79" s="154"/>
      <c r="LH79" s="154"/>
      <c r="LI79" s="154"/>
      <c r="LJ79" s="154"/>
      <c r="LK79" s="154"/>
      <c r="LL79" s="154"/>
      <c r="LM79" s="154"/>
      <c r="LN79" s="154"/>
      <c r="LO79" s="154">
        <f>データ!EQ7</f>
        <v>39884027</v>
      </c>
      <c r="LP79" s="154"/>
      <c r="LQ79" s="154"/>
      <c r="LR79" s="154"/>
      <c r="LS79" s="154"/>
      <c r="LT79" s="154"/>
      <c r="LU79" s="154"/>
      <c r="LV79" s="154"/>
      <c r="LW79" s="154"/>
      <c r="LX79" s="154"/>
      <c r="LY79" s="154"/>
      <c r="LZ79" s="154"/>
      <c r="MA79" s="154"/>
      <c r="MB79" s="154"/>
      <c r="MC79" s="154"/>
      <c r="MD79" s="154"/>
      <c r="ME79" s="154"/>
      <c r="MF79" s="154"/>
      <c r="MG79" s="154"/>
      <c r="MH79" s="154">
        <f>データ!ER7</f>
        <v>40063440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ZZEFQ2+pZShAUy26VLPGDqbiSjgaRVhVbEj9EOyk7cprXb+aY3K+bmE3rD4G+qQAXUTC0PSm7hci+6kmDUAJA==" saltValue="5LzcUEa+QOhv2vsjDDiDb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149</v>
      </c>
      <c r="BE5" s="64" t="s">
        <v>139</v>
      </c>
      <c r="BF5" s="64" t="s">
        <v>140</v>
      </c>
      <c r="BG5" s="64" t="s">
        <v>151</v>
      </c>
      <c r="BH5" s="64" t="s">
        <v>152</v>
      </c>
      <c r="BI5" s="64" t="s">
        <v>143</v>
      </c>
      <c r="BJ5" s="64" t="s">
        <v>144</v>
      </c>
      <c r="BK5" s="64" t="s">
        <v>145</v>
      </c>
      <c r="BL5" s="64" t="s">
        <v>146</v>
      </c>
      <c r="BM5" s="64" t="s">
        <v>147</v>
      </c>
      <c r="BN5" s="64" t="s">
        <v>148</v>
      </c>
      <c r="BO5" s="64" t="s">
        <v>153</v>
      </c>
      <c r="BP5" s="64" t="s">
        <v>150</v>
      </c>
      <c r="BQ5" s="64" t="s">
        <v>154</v>
      </c>
      <c r="BR5" s="64" t="s">
        <v>141</v>
      </c>
      <c r="BS5" s="64" t="s">
        <v>155</v>
      </c>
      <c r="BT5" s="64" t="s">
        <v>143</v>
      </c>
      <c r="BU5" s="64" t="s">
        <v>144</v>
      </c>
      <c r="BV5" s="64" t="s">
        <v>145</v>
      </c>
      <c r="BW5" s="64" t="s">
        <v>146</v>
      </c>
      <c r="BX5" s="64" t="s">
        <v>147</v>
      </c>
      <c r="BY5" s="64" t="s">
        <v>148</v>
      </c>
      <c r="BZ5" s="64" t="s">
        <v>153</v>
      </c>
      <c r="CA5" s="64" t="s">
        <v>139</v>
      </c>
      <c r="CB5" s="64" t="s">
        <v>140</v>
      </c>
      <c r="CC5" s="64" t="s">
        <v>156</v>
      </c>
      <c r="CD5" s="64" t="s">
        <v>155</v>
      </c>
      <c r="CE5" s="64" t="s">
        <v>143</v>
      </c>
      <c r="CF5" s="64" t="s">
        <v>144</v>
      </c>
      <c r="CG5" s="64" t="s">
        <v>145</v>
      </c>
      <c r="CH5" s="64" t="s">
        <v>146</v>
      </c>
      <c r="CI5" s="64" t="s">
        <v>147</v>
      </c>
      <c r="CJ5" s="64" t="s">
        <v>148</v>
      </c>
      <c r="CK5" s="64" t="s">
        <v>149</v>
      </c>
      <c r="CL5" s="64" t="s">
        <v>139</v>
      </c>
      <c r="CM5" s="64" t="s">
        <v>140</v>
      </c>
      <c r="CN5" s="64" t="s">
        <v>141</v>
      </c>
      <c r="CO5" s="64" t="s">
        <v>142</v>
      </c>
      <c r="CP5" s="64" t="s">
        <v>143</v>
      </c>
      <c r="CQ5" s="64" t="s">
        <v>144</v>
      </c>
      <c r="CR5" s="64" t="s">
        <v>145</v>
      </c>
      <c r="CS5" s="64" t="s">
        <v>146</v>
      </c>
      <c r="CT5" s="64" t="s">
        <v>147</v>
      </c>
      <c r="CU5" s="64" t="s">
        <v>148</v>
      </c>
      <c r="CV5" s="64" t="s">
        <v>153</v>
      </c>
      <c r="CW5" s="64" t="s">
        <v>150</v>
      </c>
      <c r="CX5" s="64" t="s">
        <v>157</v>
      </c>
      <c r="CY5" s="64" t="s">
        <v>156</v>
      </c>
      <c r="CZ5" s="64" t="s">
        <v>155</v>
      </c>
      <c r="DA5" s="64" t="s">
        <v>143</v>
      </c>
      <c r="DB5" s="64" t="s">
        <v>144</v>
      </c>
      <c r="DC5" s="64" t="s">
        <v>145</v>
      </c>
      <c r="DD5" s="64" t="s">
        <v>146</v>
      </c>
      <c r="DE5" s="64" t="s">
        <v>147</v>
      </c>
      <c r="DF5" s="64" t="s">
        <v>148</v>
      </c>
      <c r="DG5" s="64" t="s">
        <v>153</v>
      </c>
      <c r="DH5" s="64" t="s">
        <v>139</v>
      </c>
      <c r="DI5" s="64" t="s">
        <v>140</v>
      </c>
      <c r="DJ5" s="64" t="s">
        <v>141</v>
      </c>
      <c r="DK5" s="64" t="s">
        <v>155</v>
      </c>
      <c r="DL5" s="64" t="s">
        <v>143</v>
      </c>
      <c r="DM5" s="64" t="s">
        <v>144</v>
      </c>
      <c r="DN5" s="64" t="s">
        <v>145</v>
      </c>
      <c r="DO5" s="64" t="s">
        <v>146</v>
      </c>
      <c r="DP5" s="64" t="s">
        <v>147</v>
      </c>
      <c r="DQ5" s="64" t="s">
        <v>148</v>
      </c>
      <c r="DR5" s="64" t="s">
        <v>138</v>
      </c>
      <c r="DS5" s="64" t="s">
        <v>158</v>
      </c>
      <c r="DT5" s="64" t="s">
        <v>157</v>
      </c>
      <c r="DU5" s="64" t="s">
        <v>156</v>
      </c>
      <c r="DV5" s="64" t="s">
        <v>155</v>
      </c>
      <c r="DW5" s="64" t="s">
        <v>143</v>
      </c>
      <c r="DX5" s="64" t="s">
        <v>144</v>
      </c>
      <c r="DY5" s="64" t="s">
        <v>145</v>
      </c>
      <c r="DZ5" s="64" t="s">
        <v>146</v>
      </c>
      <c r="EA5" s="64" t="s">
        <v>147</v>
      </c>
      <c r="EB5" s="64" t="s">
        <v>148</v>
      </c>
      <c r="EC5" s="64" t="s">
        <v>153</v>
      </c>
      <c r="ED5" s="64" t="s">
        <v>139</v>
      </c>
      <c r="EE5" s="64" t="s">
        <v>154</v>
      </c>
      <c r="EF5" s="64" t="s">
        <v>151</v>
      </c>
      <c r="EG5" s="64" t="s">
        <v>155</v>
      </c>
      <c r="EH5" s="64" t="s">
        <v>143</v>
      </c>
      <c r="EI5" s="64" t="s">
        <v>144</v>
      </c>
      <c r="EJ5" s="64" t="s">
        <v>145</v>
      </c>
      <c r="EK5" s="64" t="s">
        <v>146</v>
      </c>
      <c r="EL5" s="64" t="s">
        <v>147</v>
      </c>
      <c r="EM5" s="64" t="s">
        <v>159</v>
      </c>
      <c r="EN5" s="64" t="s">
        <v>153</v>
      </c>
      <c r="EO5" s="64" t="s">
        <v>158</v>
      </c>
      <c r="EP5" s="64" t="s">
        <v>154</v>
      </c>
      <c r="EQ5" s="64" t="s">
        <v>141</v>
      </c>
      <c r="ER5" s="64" t="s">
        <v>152</v>
      </c>
      <c r="ES5" s="64" t="s">
        <v>143</v>
      </c>
      <c r="ET5" s="64" t="s">
        <v>144</v>
      </c>
      <c r="EU5" s="64" t="s">
        <v>145</v>
      </c>
      <c r="EV5" s="64" t="s">
        <v>146</v>
      </c>
      <c r="EW5" s="64" t="s">
        <v>147</v>
      </c>
      <c r="EX5" s="64" t="s">
        <v>148</v>
      </c>
    </row>
    <row r="6" spans="1:154" s="69" customFormat="1">
      <c r="A6" s="50" t="s">
        <v>160</v>
      </c>
      <c r="B6" s="65">
        <f>B8</f>
        <v>2018</v>
      </c>
      <c r="C6" s="65">
        <f t="shared" ref="C6:M6" si="2">C8</f>
        <v>438197</v>
      </c>
      <c r="D6" s="65">
        <f t="shared" si="2"/>
        <v>46</v>
      </c>
      <c r="E6" s="65">
        <f t="shared" si="2"/>
        <v>6</v>
      </c>
      <c r="F6" s="65">
        <f t="shared" si="2"/>
        <v>0</v>
      </c>
      <c r="G6" s="65">
        <f t="shared" si="2"/>
        <v>1</v>
      </c>
      <c r="H6" s="157" t="str">
        <f>IF(H8&lt;&gt;I8,H8,"")&amp;IF(I8&lt;&gt;J8,I8,"")&amp;"　"&amp;J8</f>
        <v>熊本県小国町外１ヶ町公立病院組合　小国公立病院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14</v>
      </c>
      <c r="R6" s="65" t="str">
        <f t="shared" si="3"/>
        <v>-</v>
      </c>
      <c r="S6" s="65" t="str">
        <f t="shared" si="3"/>
        <v>ド 訓</v>
      </c>
      <c r="T6" s="65" t="str">
        <f t="shared" si="3"/>
        <v>救 臨 輪</v>
      </c>
      <c r="U6" s="66" t="str">
        <f>U8</f>
        <v>-</v>
      </c>
      <c r="V6" s="66">
        <f>V8</f>
        <v>4387</v>
      </c>
      <c r="W6" s="65" t="str">
        <f>W8</f>
        <v>第１種該当</v>
      </c>
      <c r="X6" s="65" t="str">
        <f t="shared" si="3"/>
        <v>１０：１</v>
      </c>
      <c r="Y6" s="66">
        <f t="shared" si="3"/>
        <v>75</v>
      </c>
      <c r="Z6" s="66" t="str">
        <f t="shared" si="3"/>
        <v>-</v>
      </c>
      <c r="AA6" s="66" t="str">
        <f t="shared" si="3"/>
        <v>-</v>
      </c>
      <c r="AB6" s="66" t="str">
        <f t="shared" si="3"/>
        <v>-</v>
      </c>
      <c r="AC6" s="66" t="str">
        <f t="shared" si="3"/>
        <v>-</v>
      </c>
      <c r="AD6" s="66">
        <f t="shared" si="3"/>
        <v>75</v>
      </c>
      <c r="AE6" s="66">
        <f t="shared" si="3"/>
        <v>69</v>
      </c>
      <c r="AF6" s="66" t="str">
        <f t="shared" si="3"/>
        <v>-</v>
      </c>
      <c r="AG6" s="66">
        <f t="shared" si="3"/>
        <v>69</v>
      </c>
      <c r="AH6" s="67">
        <f>IF(AH8="-",NA(),AH8)</f>
        <v>95</v>
      </c>
      <c r="AI6" s="67">
        <f t="shared" ref="AI6:AQ6" si="4">IF(AI8="-",NA(),AI8)</f>
        <v>89.5</v>
      </c>
      <c r="AJ6" s="67">
        <f t="shared" si="4"/>
        <v>89.4</v>
      </c>
      <c r="AK6" s="67">
        <f t="shared" si="4"/>
        <v>89.5</v>
      </c>
      <c r="AL6" s="67">
        <f t="shared" si="4"/>
        <v>93.4</v>
      </c>
      <c r="AM6" s="67">
        <f t="shared" si="4"/>
        <v>98.5</v>
      </c>
      <c r="AN6" s="67">
        <f t="shared" si="4"/>
        <v>98</v>
      </c>
      <c r="AO6" s="67">
        <f t="shared" si="4"/>
        <v>98.4</v>
      </c>
      <c r="AP6" s="67">
        <f t="shared" si="4"/>
        <v>98.2</v>
      </c>
      <c r="AQ6" s="67">
        <f t="shared" si="4"/>
        <v>97.5</v>
      </c>
      <c r="AR6" s="67" t="str">
        <f>IF(AR8="-","【-】","【"&amp;SUBSTITUTE(TEXT(AR8,"#,##0.0"),"-","△")&amp;"】")</f>
        <v>【98.8】</v>
      </c>
      <c r="AS6" s="67">
        <f>IF(AS8="-",NA(),AS8)</f>
        <v>81.2</v>
      </c>
      <c r="AT6" s="67">
        <f t="shared" ref="AT6:BB6" si="5">IF(AT8="-",NA(),AT8)</f>
        <v>73.8</v>
      </c>
      <c r="AU6" s="67">
        <f t="shared" si="5"/>
        <v>73.900000000000006</v>
      </c>
      <c r="AV6" s="67">
        <f t="shared" si="5"/>
        <v>76.8</v>
      </c>
      <c r="AW6" s="67">
        <f t="shared" si="5"/>
        <v>80.3</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52.4</v>
      </c>
      <c r="BE6" s="67">
        <f t="shared" ref="BE6:BM6" si="6">IF(BE8="-",NA(),BE8)</f>
        <v>74.8</v>
      </c>
      <c r="BF6" s="67">
        <f t="shared" si="6"/>
        <v>93</v>
      </c>
      <c r="BG6" s="67">
        <f t="shared" si="6"/>
        <v>106.5</v>
      </c>
      <c r="BH6" s="67">
        <f t="shared" si="6"/>
        <v>105.1</v>
      </c>
      <c r="BI6" s="67">
        <f t="shared" si="6"/>
        <v>94.9</v>
      </c>
      <c r="BJ6" s="67">
        <f t="shared" si="6"/>
        <v>101.2</v>
      </c>
      <c r="BK6" s="67">
        <f t="shared" si="6"/>
        <v>107.2</v>
      </c>
      <c r="BL6" s="67">
        <f t="shared" si="6"/>
        <v>114.4</v>
      </c>
      <c r="BM6" s="67">
        <f t="shared" si="6"/>
        <v>117</v>
      </c>
      <c r="BN6" s="67" t="str">
        <f>IF(BN8="-","【-】","【"&amp;SUBSTITUTE(TEXT(BN8,"#,##0.0"),"-","△")&amp;"】")</f>
        <v>【64.1】</v>
      </c>
      <c r="BO6" s="67">
        <f>IF(BO8="-",NA(),BO8)</f>
        <v>66.599999999999994</v>
      </c>
      <c r="BP6" s="67">
        <f t="shared" ref="BP6:BX6" si="7">IF(BP8="-",NA(),BP8)</f>
        <v>57.5</v>
      </c>
      <c r="BQ6" s="67">
        <f t="shared" si="7"/>
        <v>64.099999999999994</v>
      </c>
      <c r="BR6" s="67">
        <f t="shared" si="7"/>
        <v>65.7</v>
      </c>
      <c r="BS6" s="67">
        <f t="shared" si="7"/>
        <v>72.400000000000006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24850</v>
      </c>
      <c r="CA6" s="68">
        <f t="shared" ref="CA6:CI6" si="8">IF(CA8="-",NA(),CA8)</f>
        <v>25811</v>
      </c>
      <c r="CB6" s="68">
        <f t="shared" si="8"/>
        <v>23901</v>
      </c>
      <c r="CC6" s="68">
        <f t="shared" si="8"/>
        <v>23746</v>
      </c>
      <c r="CD6" s="68">
        <f t="shared" si="8"/>
        <v>26733</v>
      </c>
      <c r="CE6" s="68">
        <f t="shared" si="8"/>
        <v>23857</v>
      </c>
      <c r="CF6" s="68">
        <f t="shared" si="8"/>
        <v>24371</v>
      </c>
      <c r="CG6" s="68">
        <f t="shared" si="8"/>
        <v>24882</v>
      </c>
      <c r="CH6" s="68">
        <f t="shared" si="8"/>
        <v>25249</v>
      </c>
      <c r="CI6" s="68">
        <f t="shared" si="8"/>
        <v>25711</v>
      </c>
      <c r="CJ6" s="67" t="str">
        <f>IF(CJ8="-","【-】","【"&amp;SUBSTITUTE(TEXT(CJ8,"#,##0"),"-","△")&amp;"】")</f>
        <v>【52,412】</v>
      </c>
      <c r="CK6" s="68">
        <f>IF(CK8="-",NA(),CK8)</f>
        <v>5727</v>
      </c>
      <c r="CL6" s="68">
        <f t="shared" ref="CL6:CT6" si="9">IF(CL8="-",NA(),CL8)</f>
        <v>5843</v>
      </c>
      <c r="CM6" s="68">
        <f t="shared" si="9"/>
        <v>6106</v>
      </c>
      <c r="CN6" s="68">
        <f t="shared" si="9"/>
        <v>6574</v>
      </c>
      <c r="CO6" s="68">
        <f t="shared" si="9"/>
        <v>6631</v>
      </c>
      <c r="CP6" s="68">
        <f t="shared" si="9"/>
        <v>8471</v>
      </c>
      <c r="CQ6" s="68">
        <f t="shared" si="9"/>
        <v>8736</v>
      </c>
      <c r="CR6" s="68">
        <f t="shared" si="9"/>
        <v>8797</v>
      </c>
      <c r="CS6" s="68">
        <f t="shared" si="9"/>
        <v>8852</v>
      </c>
      <c r="CT6" s="68">
        <f t="shared" si="9"/>
        <v>9060</v>
      </c>
      <c r="CU6" s="67" t="str">
        <f>IF(CU8="-","【-】","【"&amp;SUBSTITUTE(TEXT(CU8,"#,##0"),"-","△")&amp;"】")</f>
        <v>【14,708】</v>
      </c>
      <c r="CV6" s="67">
        <f>IF(CV8="-",NA(),CV8)</f>
        <v>63.4</v>
      </c>
      <c r="CW6" s="67">
        <f t="shared" ref="CW6:DE6" si="10">IF(CW8="-",NA(),CW8)</f>
        <v>71.3</v>
      </c>
      <c r="CX6" s="67">
        <f t="shared" si="10"/>
        <v>70.400000000000006</v>
      </c>
      <c r="CY6" s="67">
        <f t="shared" si="10"/>
        <v>64.7</v>
      </c>
      <c r="CZ6" s="67">
        <f t="shared" si="10"/>
        <v>65.2</v>
      </c>
      <c r="DA6" s="67">
        <f t="shared" si="10"/>
        <v>67.5</v>
      </c>
      <c r="DB6" s="67">
        <f t="shared" si="10"/>
        <v>67.5</v>
      </c>
      <c r="DC6" s="67">
        <f t="shared" si="10"/>
        <v>69.5</v>
      </c>
      <c r="DD6" s="67">
        <f t="shared" si="10"/>
        <v>70.3</v>
      </c>
      <c r="DE6" s="67">
        <f t="shared" si="10"/>
        <v>71.099999999999994</v>
      </c>
      <c r="DF6" s="67" t="str">
        <f>IF(DF8="-","【-】","【"&amp;SUBSTITUTE(TEXT(DF8,"#,##0.0"),"-","△")&amp;"】")</f>
        <v>【54.8】</v>
      </c>
      <c r="DG6" s="67">
        <f>IF(DG8="-",NA(),DG8)</f>
        <v>13.1</v>
      </c>
      <c r="DH6" s="67">
        <f t="shared" ref="DH6:DP6" si="11">IF(DH8="-",NA(),DH8)</f>
        <v>11.9</v>
      </c>
      <c r="DI6" s="67">
        <f t="shared" si="11"/>
        <v>11.1</v>
      </c>
      <c r="DJ6" s="67">
        <f t="shared" si="11"/>
        <v>14</v>
      </c>
      <c r="DK6" s="67">
        <f t="shared" si="11"/>
        <v>12.8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64.3</v>
      </c>
      <c r="DS6" s="67">
        <f t="shared" ref="DS6:EA6" si="12">IF(DS8="-",NA(),DS8)</f>
        <v>66.2</v>
      </c>
      <c r="DT6" s="67">
        <f t="shared" si="12"/>
        <v>66.2</v>
      </c>
      <c r="DU6" s="67">
        <f t="shared" si="12"/>
        <v>68.900000000000006</v>
      </c>
      <c r="DV6" s="67">
        <f t="shared" si="12"/>
        <v>72</v>
      </c>
      <c r="DW6" s="67">
        <f t="shared" si="12"/>
        <v>52.4</v>
      </c>
      <c r="DX6" s="67">
        <f t="shared" si="12"/>
        <v>52.6</v>
      </c>
      <c r="DY6" s="67">
        <f t="shared" si="12"/>
        <v>54.2</v>
      </c>
      <c r="DZ6" s="67">
        <f t="shared" si="12"/>
        <v>53.8</v>
      </c>
      <c r="EA6" s="67">
        <f t="shared" si="12"/>
        <v>56.1</v>
      </c>
      <c r="EB6" s="67" t="str">
        <f>IF(EB8="-","【-】","【"&amp;SUBSTITUTE(TEXT(EB8,"#,##0.0"),"-","△")&amp;"】")</f>
        <v>【52.5】</v>
      </c>
      <c r="EC6" s="67">
        <f>IF(EC8="-",NA(),EC8)</f>
        <v>48.6</v>
      </c>
      <c r="ED6" s="67">
        <f t="shared" ref="ED6:EL6" si="13">IF(ED8="-",NA(),ED8)</f>
        <v>57.4</v>
      </c>
      <c r="EE6" s="67">
        <f t="shared" si="13"/>
        <v>65.2</v>
      </c>
      <c r="EF6" s="67">
        <f t="shared" si="13"/>
        <v>69.8</v>
      </c>
      <c r="EG6" s="67">
        <f t="shared" si="13"/>
        <v>75.8</v>
      </c>
      <c r="EH6" s="67">
        <f t="shared" si="13"/>
        <v>68.900000000000006</v>
      </c>
      <c r="EI6" s="67">
        <f t="shared" si="13"/>
        <v>68</v>
      </c>
      <c r="EJ6" s="67">
        <f t="shared" si="13"/>
        <v>70</v>
      </c>
      <c r="EK6" s="67">
        <f t="shared" si="13"/>
        <v>71</v>
      </c>
      <c r="EL6" s="67">
        <f t="shared" si="13"/>
        <v>73.2</v>
      </c>
      <c r="EM6" s="67" t="str">
        <f>IF(EM8="-","【-】","【"&amp;SUBSTITUTE(TEXT(EM8,"#,##0.0"),"-","△")&amp;"】")</f>
        <v>【68.8】</v>
      </c>
      <c r="EN6" s="68">
        <f>IF(EN8="-",NA(),EN8)</f>
        <v>36786240</v>
      </c>
      <c r="EO6" s="68">
        <f t="shared" ref="EO6:EW6" si="14">IF(EO8="-",NA(),EO8)</f>
        <v>37568600</v>
      </c>
      <c r="EP6" s="68">
        <f t="shared" si="14"/>
        <v>39505027</v>
      </c>
      <c r="EQ6" s="68">
        <f t="shared" si="14"/>
        <v>39884027</v>
      </c>
      <c r="ER6" s="68">
        <f t="shared" si="14"/>
        <v>40063440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161</v>
      </c>
      <c r="B7" s="65">
        <f t="shared" ref="B7:AG7" si="15">B8</f>
        <v>2018</v>
      </c>
      <c r="C7" s="65">
        <f t="shared" si="15"/>
        <v>438197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14</v>
      </c>
      <c r="R7" s="65" t="str">
        <f t="shared" si="15"/>
        <v>-</v>
      </c>
      <c r="S7" s="65" t="str">
        <f t="shared" si="15"/>
        <v>ド 訓</v>
      </c>
      <c r="T7" s="65" t="str">
        <f t="shared" si="15"/>
        <v>救 臨 輪</v>
      </c>
      <c r="U7" s="66" t="str">
        <f>U8</f>
        <v>-</v>
      </c>
      <c r="V7" s="66">
        <f>V8</f>
        <v>4387</v>
      </c>
      <c r="W7" s="65" t="str">
        <f>W8</f>
        <v>第１種該当</v>
      </c>
      <c r="X7" s="65" t="str">
        <f t="shared" si="15"/>
        <v>１０：１</v>
      </c>
      <c r="Y7" s="66">
        <f t="shared" si="15"/>
        <v>75</v>
      </c>
      <c r="Z7" s="66" t="str">
        <f t="shared" si="15"/>
        <v>-</v>
      </c>
      <c r="AA7" s="66" t="str">
        <f t="shared" si="15"/>
        <v>-</v>
      </c>
      <c r="AB7" s="66" t="str">
        <f t="shared" si="15"/>
        <v>-</v>
      </c>
      <c r="AC7" s="66" t="str">
        <f t="shared" si="15"/>
        <v>-</v>
      </c>
      <c r="AD7" s="66">
        <f t="shared" si="15"/>
        <v>75</v>
      </c>
      <c r="AE7" s="66">
        <f t="shared" si="15"/>
        <v>69</v>
      </c>
      <c r="AF7" s="66" t="str">
        <f t="shared" si="15"/>
        <v>-</v>
      </c>
      <c r="AG7" s="66">
        <f t="shared" si="15"/>
        <v>69</v>
      </c>
      <c r="AH7" s="67">
        <f>AH8</f>
        <v>95</v>
      </c>
      <c r="AI7" s="67">
        <f t="shared" ref="AI7:AQ7" si="16">AI8</f>
        <v>89.5</v>
      </c>
      <c r="AJ7" s="67">
        <f t="shared" si="16"/>
        <v>89.4</v>
      </c>
      <c r="AK7" s="67">
        <f t="shared" si="16"/>
        <v>89.5</v>
      </c>
      <c r="AL7" s="67">
        <f t="shared" si="16"/>
        <v>93.4</v>
      </c>
      <c r="AM7" s="67">
        <f t="shared" si="16"/>
        <v>98.5</v>
      </c>
      <c r="AN7" s="67">
        <f t="shared" si="16"/>
        <v>98</v>
      </c>
      <c r="AO7" s="67">
        <f t="shared" si="16"/>
        <v>98.4</v>
      </c>
      <c r="AP7" s="67">
        <f t="shared" si="16"/>
        <v>98.2</v>
      </c>
      <c r="AQ7" s="67">
        <f t="shared" si="16"/>
        <v>97.5</v>
      </c>
      <c r="AR7" s="67"/>
      <c r="AS7" s="67">
        <f>AS8</f>
        <v>81.2</v>
      </c>
      <c r="AT7" s="67">
        <f t="shared" ref="AT7:BB7" si="17">AT8</f>
        <v>73.8</v>
      </c>
      <c r="AU7" s="67">
        <f t="shared" si="17"/>
        <v>73.900000000000006</v>
      </c>
      <c r="AV7" s="67">
        <f t="shared" si="17"/>
        <v>76.8</v>
      </c>
      <c r="AW7" s="67">
        <f t="shared" si="17"/>
        <v>80.3</v>
      </c>
      <c r="AX7" s="67">
        <f t="shared" si="17"/>
        <v>79.7</v>
      </c>
      <c r="AY7" s="67">
        <f t="shared" si="17"/>
        <v>79.599999999999994</v>
      </c>
      <c r="AZ7" s="67">
        <f t="shared" si="17"/>
        <v>77.900000000000006</v>
      </c>
      <c r="BA7" s="67">
        <f t="shared" si="17"/>
        <v>78.099999999999994</v>
      </c>
      <c r="BB7" s="67">
        <f t="shared" si="17"/>
        <v>77</v>
      </c>
      <c r="BC7" s="67"/>
      <c r="BD7" s="67">
        <f>BD8</f>
        <v>52.4</v>
      </c>
      <c r="BE7" s="67">
        <f t="shared" ref="BE7:BM7" si="18">BE8</f>
        <v>74.8</v>
      </c>
      <c r="BF7" s="67">
        <f t="shared" si="18"/>
        <v>93</v>
      </c>
      <c r="BG7" s="67">
        <f t="shared" si="18"/>
        <v>106.5</v>
      </c>
      <c r="BH7" s="67">
        <f t="shared" si="18"/>
        <v>105.1</v>
      </c>
      <c r="BI7" s="67">
        <f t="shared" si="18"/>
        <v>94.9</v>
      </c>
      <c r="BJ7" s="67">
        <f t="shared" si="18"/>
        <v>101.2</v>
      </c>
      <c r="BK7" s="67">
        <f t="shared" si="18"/>
        <v>107.2</v>
      </c>
      <c r="BL7" s="67">
        <f t="shared" si="18"/>
        <v>114.4</v>
      </c>
      <c r="BM7" s="67">
        <f t="shared" si="18"/>
        <v>117</v>
      </c>
      <c r="BN7" s="67"/>
      <c r="BO7" s="67">
        <f>BO8</f>
        <v>66.599999999999994</v>
      </c>
      <c r="BP7" s="67">
        <f t="shared" ref="BP7:BX7" si="19">BP8</f>
        <v>57.5</v>
      </c>
      <c r="BQ7" s="67">
        <f t="shared" si="19"/>
        <v>64.099999999999994</v>
      </c>
      <c r="BR7" s="67">
        <f t="shared" si="19"/>
        <v>65.7</v>
      </c>
      <c r="BS7" s="67">
        <f t="shared" si="19"/>
        <v>72.400000000000006</v>
      </c>
      <c r="BT7" s="67">
        <f t="shared" si="19"/>
        <v>67.400000000000006</v>
      </c>
      <c r="BU7" s="67">
        <f t="shared" si="19"/>
        <v>66.599999999999994</v>
      </c>
      <c r="BV7" s="67">
        <f t="shared" si="19"/>
        <v>66.8</v>
      </c>
      <c r="BW7" s="67">
        <f t="shared" si="19"/>
        <v>67.900000000000006</v>
      </c>
      <c r="BX7" s="67">
        <f t="shared" si="19"/>
        <v>66.900000000000006</v>
      </c>
      <c r="BY7" s="67"/>
      <c r="BZ7" s="68">
        <f>BZ8</f>
        <v>24850</v>
      </c>
      <c r="CA7" s="68">
        <f t="shared" ref="CA7:CI7" si="20">CA8</f>
        <v>25811</v>
      </c>
      <c r="CB7" s="68">
        <f t="shared" si="20"/>
        <v>23901</v>
      </c>
      <c r="CC7" s="68">
        <f t="shared" si="20"/>
        <v>23746</v>
      </c>
      <c r="CD7" s="68">
        <f t="shared" si="20"/>
        <v>26733</v>
      </c>
      <c r="CE7" s="68">
        <f t="shared" si="20"/>
        <v>23857</v>
      </c>
      <c r="CF7" s="68">
        <f t="shared" si="20"/>
        <v>24371</v>
      </c>
      <c r="CG7" s="68">
        <f t="shared" si="20"/>
        <v>24882</v>
      </c>
      <c r="CH7" s="68">
        <f t="shared" si="20"/>
        <v>25249</v>
      </c>
      <c r="CI7" s="68">
        <f t="shared" si="20"/>
        <v>25711</v>
      </c>
      <c r="CJ7" s="67"/>
      <c r="CK7" s="68">
        <f>CK8</f>
        <v>5727</v>
      </c>
      <c r="CL7" s="68">
        <f t="shared" ref="CL7:CT7" si="21">CL8</f>
        <v>5843</v>
      </c>
      <c r="CM7" s="68">
        <f t="shared" si="21"/>
        <v>6106</v>
      </c>
      <c r="CN7" s="68">
        <f t="shared" si="21"/>
        <v>6574</v>
      </c>
      <c r="CO7" s="68">
        <f t="shared" si="21"/>
        <v>6631</v>
      </c>
      <c r="CP7" s="68">
        <f t="shared" si="21"/>
        <v>8471</v>
      </c>
      <c r="CQ7" s="68">
        <f t="shared" si="21"/>
        <v>8736</v>
      </c>
      <c r="CR7" s="68">
        <f t="shared" si="21"/>
        <v>8797</v>
      </c>
      <c r="CS7" s="68">
        <f t="shared" si="21"/>
        <v>8852</v>
      </c>
      <c r="CT7" s="68">
        <f t="shared" si="21"/>
        <v>9060</v>
      </c>
      <c r="CU7" s="67"/>
      <c r="CV7" s="67">
        <f>CV8</f>
        <v>63.4</v>
      </c>
      <c r="CW7" s="67">
        <f t="shared" ref="CW7:DE7" si="22">CW8</f>
        <v>71.3</v>
      </c>
      <c r="CX7" s="67">
        <f t="shared" si="22"/>
        <v>70.400000000000006</v>
      </c>
      <c r="CY7" s="67">
        <f t="shared" si="22"/>
        <v>64.7</v>
      </c>
      <c r="CZ7" s="67">
        <f t="shared" si="22"/>
        <v>65.2</v>
      </c>
      <c r="DA7" s="67">
        <f t="shared" si="22"/>
        <v>67.5</v>
      </c>
      <c r="DB7" s="67">
        <f t="shared" si="22"/>
        <v>67.5</v>
      </c>
      <c r="DC7" s="67">
        <f t="shared" si="22"/>
        <v>69.5</v>
      </c>
      <c r="DD7" s="67">
        <f t="shared" si="22"/>
        <v>70.3</v>
      </c>
      <c r="DE7" s="67">
        <f t="shared" si="22"/>
        <v>71.099999999999994</v>
      </c>
      <c r="DF7" s="67"/>
      <c r="DG7" s="67">
        <f>DG8</f>
        <v>13.1</v>
      </c>
      <c r="DH7" s="67">
        <f t="shared" ref="DH7:DP7" si="23">DH8</f>
        <v>11.9</v>
      </c>
      <c r="DI7" s="67">
        <f t="shared" si="23"/>
        <v>11.1</v>
      </c>
      <c r="DJ7" s="67">
        <f t="shared" si="23"/>
        <v>14</v>
      </c>
      <c r="DK7" s="67">
        <f t="shared" si="23"/>
        <v>12.8</v>
      </c>
      <c r="DL7" s="67">
        <f t="shared" si="23"/>
        <v>17.899999999999999</v>
      </c>
      <c r="DM7" s="67">
        <f t="shared" si="23"/>
        <v>17.899999999999999</v>
      </c>
      <c r="DN7" s="67">
        <f t="shared" si="23"/>
        <v>17.399999999999999</v>
      </c>
      <c r="DO7" s="67">
        <f t="shared" si="23"/>
        <v>17</v>
      </c>
      <c r="DP7" s="67">
        <f t="shared" si="23"/>
        <v>16.5</v>
      </c>
      <c r="DQ7" s="67"/>
      <c r="DR7" s="67">
        <f>DR8</f>
        <v>64.3</v>
      </c>
      <c r="DS7" s="67">
        <f t="shared" ref="DS7:EA7" si="24">DS8</f>
        <v>66.2</v>
      </c>
      <c r="DT7" s="67">
        <f t="shared" si="24"/>
        <v>66.2</v>
      </c>
      <c r="DU7" s="67">
        <f t="shared" si="24"/>
        <v>68.900000000000006</v>
      </c>
      <c r="DV7" s="67">
        <f t="shared" si="24"/>
        <v>72</v>
      </c>
      <c r="DW7" s="67">
        <f t="shared" si="24"/>
        <v>52.4</v>
      </c>
      <c r="DX7" s="67">
        <f t="shared" si="24"/>
        <v>52.6</v>
      </c>
      <c r="DY7" s="67">
        <f t="shared" si="24"/>
        <v>54.2</v>
      </c>
      <c r="DZ7" s="67">
        <f t="shared" si="24"/>
        <v>53.8</v>
      </c>
      <c r="EA7" s="67">
        <f t="shared" si="24"/>
        <v>56.1</v>
      </c>
      <c r="EB7" s="67"/>
      <c r="EC7" s="67">
        <f>EC8</f>
        <v>48.6</v>
      </c>
      <c r="ED7" s="67">
        <f t="shared" ref="ED7:EL7" si="25">ED8</f>
        <v>57.4</v>
      </c>
      <c r="EE7" s="67">
        <f t="shared" si="25"/>
        <v>65.2</v>
      </c>
      <c r="EF7" s="67">
        <f t="shared" si="25"/>
        <v>69.8</v>
      </c>
      <c r="EG7" s="67">
        <f t="shared" si="25"/>
        <v>75.8</v>
      </c>
      <c r="EH7" s="67">
        <f t="shared" si="25"/>
        <v>68.900000000000006</v>
      </c>
      <c r="EI7" s="67">
        <f t="shared" si="25"/>
        <v>68</v>
      </c>
      <c r="EJ7" s="67">
        <f t="shared" si="25"/>
        <v>70</v>
      </c>
      <c r="EK7" s="67">
        <f t="shared" si="25"/>
        <v>71</v>
      </c>
      <c r="EL7" s="67">
        <f t="shared" si="25"/>
        <v>73.2</v>
      </c>
      <c r="EM7" s="67"/>
      <c r="EN7" s="68">
        <f>EN8</f>
        <v>36786240</v>
      </c>
      <c r="EO7" s="68">
        <f t="shared" ref="EO7:EW7" si="26">EO8</f>
        <v>37568600</v>
      </c>
      <c r="EP7" s="68">
        <f t="shared" si="26"/>
        <v>39505027</v>
      </c>
      <c r="EQ7" s="68">
        <f t="shared" si="26"/>
        <v>39884027</v>
      </c>
      <c r="ER7" s="68">
        <f t="shared" si="26"/>
        <v>40063440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438197</v>
      </c>
      <c r="D8" s="70">
        <v>46</v>
      </c>
      <c r="E8" s="70">
        <v>6</v>
      </c>
      <c r="F8" s="70">
        <v>0</v>
      </c>
      <c r="G8" s="70">
        <v>1</v>
      </c>
      <c r="H8" s="70" t="s">
        <v>162</v>
      </c>
      <c r="I8" s="70" t="s">
        <v>163</v>
      </c>
      <c r="J8" s="70" t="s">
        <v>164</v>
      </c>
      <c r="K8" s="70" t="s">
        <v>165</v>
      </c>
      <c r="L8" s="70" t="s">
        <v>166</v>
      </c>
      <c r="M8" s="70" t="s">
        <v>167</v>
      </c>
      <c r="N8" s="70" t="s">
        <v>168</v>
      </c>
      <c r="O8" s="70" t="s">
        <v>169</v>
      </c>
      <c r="P8" s="70" t="s">
        <v>170</v>
      </c>
      <c r="Q8" s="71">
        <v>14</v>
      </c>
      <c r="R8" s="70" t="s">
        <v>38</v>
      </c>
      <c r="S8" s="70" t="s">
        <v>171</v>
      </c>
      <c r="T8" s="70" t="s">
        <v>172</v>
      </c>
      <c r="U8" s="71" t="s">
        <v>38</v>
      </c>
      <c r="V8" s="71">
        <v>4387</v>
      </c>
      <c r="W8" s="70" t="s">
        <v>173</v>
      </c>
      <c r="X8" s="72" t="s">
        <v>174</v>
      </c>
      <c r="Y8" s="71">
        <v>75</v>
      </c>
      <c r="Z8" s="71" t="s">
        <v>38</v>
      </c>
      <c r="AA8" s="71" t="s">
        <v>38</v>
      </c>
      <c r="AB8" s="71" t="s">
        <v>38</v>
      </c>
      <c r="AC8" s="71" t="s">
        <v>38</v>
      </c>
      <c r="AD8" s="71">
        <v>75</v>
      </c>
      <c r="AE8" s="71">
        <v>69</v>
      </c>
      <c r="AF8" s="71" t="s">
        <v>38</v>
      </c>
      <c r="AG8" s="71">
        <v>69</v>
      </c>
      <c r="AH8" s="73">
        <v>95</v>
      </c>
      <c r="AI8" s="73">
        <v>89.5</v>
      </c>
      <c r="AJ8" s="73">
        <v>89.4</v>
      </c>
      <c r="AK8" s="73">
        <v>89.5</v>
      </c>
      <c r="AL8" s="73">
        <v>93.4</v>
      </c>
      <c r="AM8" s="73">
        <v>98.5</v>
      </c>
      <c r="AN8" s="73">
        <v>98</v>
      </c>
      <c r="AO8" s="73">
        <v>98.4</v>
      </c>
      <c r="AP8" s="73">
        <v>98.2</v>
      </c>
      <c r="AQ8" s="73">
        <v>97.5</v>
      </c>
      <c r="AR8" s="73">
        <v>98.8</v>
      </c>
      <c r="AS8" s="73">
        <v>81.2</v>
      </c>
      <c r="AT8" s="73">
        <v>73.8</v>
      </c>
      <c r="AU8" s="73">
        <v>73.900000000000006</v>
      </c>
      <c r="AV8" s="73">
        <v>76.8</v>
      </c>
      <c r="AW8" s="73">
        <v>80.3</v>
      </c>
      <c r="AX8" s="73">
        <v>79.7</v>
      </c>
      <c r="AY8" s="73">
        <v>79.599999999999994</v>
      </c>
      <c r="AZ8" s="73">
        <v>77.900000000000006</v>
      </c>
      <c r="BA8" s="73">
        <v>78.099999999999994</v>
      </c>
      <c r="BB8" s="73">
        <v>77</v>
      </c>
      <c r="BC8" s="73">
        <v>89.7</v>
      </c>
      <c r="BD8" s="74">
        <v>52.4</v>
      </c>
      <c r="BE8" s="74">
        <v>74.8</v>
      </c>
      <c r="BF8" s="74">
        <v>93</v>
      </c>
      <c r="BG8" s="74">
        <v>106.5</v>
      </c>
      <c r="BH8" s="74">
        <v>105.1</v>
      </c>
      <c r="BI8" s="74">
        <v>94.9</v>
      </c>
      <c r="BJ8" s="74">
        <v>101.2</v>
      </c>
      <c r="BK8" s="74">
        <v>107.2</v>
      </c>
      <c r="BL8" s="74">
        <v>114.4</v>
      </c>
      <c r="BM8" s="74">
        <v>117</v>
      </c>
      <c r="BN8" s="74">
        <v>64.099999999999994</v>
      </c>
      <c r="BO8" s="73">
        <v>66.599999999999994</v>
      </c>
      <c r="BP8" s="73">
        <v>57.5</v>
      </c>
      <c r="BQ8" s="73">
        <v>64.099999999999994</v>
      </c>
      <c r="BR8" s="73">
        <v>65.7</v>
      </c>
      <c r="BS8" s="73">
        <v>72.400000000000006</v>
      </c>
      <c r="BT8" s="73">
        <v>67.400000000000006</v>
      </c>
      <c r="BU8" s="73">
        <v>66.599999999999994</v>
      </c>
      <c r="BV8" s="73">
        <v>66.8</v>
      </c>
      <c r="BW8" s="73">
        <v>67.900000000000006</v>
      </c>
      <c r="BX8" s="73">
        <v>66.900000000000006</v>
      </c>
      <c r="BY8" s="73">
        <v>74.900000000000006</v>
      </c>
      <c r="BZ8" s="74">
        <v>24850</v>
      </c>
      <c r="CA8" s="74">
        <v>25811</v>
      </c>
      <c r="CB8" s="74">
        <v>23901</v>
      </c>
      <c r="CC8" s="74">
        <v>23746</v>
      </c>
      <c r="CD8" s="74">
        <v>26733</v>
      </c>
      <c r="CE8" s="74">
        <v>23857</v>
      </c>
      <c r="CF8" s="74">
        <v>24371</v>
      </c>
      <c r="CG8" s="74">
        <v>24882</v>
      </c>
      <c r="CH8" s="74">
        <v>25249</v>
      </c>
      <c r="CI8" s="74">
        <v>25711</v>
      </c>
      <c r="CJ8" s="73">
        <v>52412</v>
      </c>
      <c r="CK8" s="74">
        <v>5727</v>
      </c>
      <c r="CL8" s="74">
        <v>5843</v>
      </c>
      <c r="CM8" s="74">
        <v>6106</v>
      </c>
      <c r="CN8" s="74">
        <v>6574</v>
      </c>
      <c r="CO8" s="74">
        <v>6631</v>
      </c>
      <c r="CP8" s="74">
        <v>8471</v>
      </c>
      <c r="CQ8" s="74">
        <v>8736</v>
      </c>
      <c r="CR8" s="74">
        <v>8797</v>
      </c>
      <c r="CS8" s="74">
        <v>8852</v>
      </c>
      <c r="CT8" s="74">
        <v>9060</v>
      </c>
      <c r="CU8" s="73">
        <v>14708</v>
      </c>
      <c r="CV8" s="74">
        <v>63.4</v>
      </c>
      <c r="CW8" s="74">
        <v>71.3</v>
      </c>
      <c r="CX8" s="74">
        <v>70.400000000000006</v>
      </c>
      <c r="CY8" s="74">
        <v>64.7</v>
      </c>
      <c r="CZ8" s="74">
        <v>65.2</v>
      </c>
      <c r="DA8" s="74">
        <v>67.5</v>
      </c>
      <c r="DB8" s="74">
        <v>67.5</v>
      </c>
      <c r="DC8" s="74">
        <v>69.5</v>
      </c>
      <c r="DD8" s="74">
        <v>70.3</v>
      </c>
      <c r="DE8" s="74">
        <v>71.099999999999994</v>
      </c>
      <c r="DF8" s="74">
        <v>54.8</v>
      </c>
      <c r="DG8" s="74">
        <v>13.1</v>
      </c>
      <c r="DH8" s="74">
        <v>11.9</v>
      </c>
      <c r="DI8" s="74">
        <v>11.1</v>
      </c>
      <c r="DJ8" s="74">
        <v>14</v>
      </c>
      <c r="DK8" s="74">
        <v>12.8</v>
      </c>
      <c r="DL8" s="74">
        <v>17.899999999999999</v>
      </c>
      <c r="DM8" s="74">
        <v>17.899999999999999</v>
      </c>
      <c r="DN8" s="74">
        <v>17.399999999999999</v>
      </c>
      <c r="DO8" s="74">
        <v>17</v>
      </c>
      <c r="DP8" s="74">
        <v>16.5</v>
      </c>
      <c r="DQ8" s="74">
        <v>24.3</v>
      </c>
      <c r="DR8" s="73">
        <v>64.3</v>
      </c>
      <c r="DS8" s="73">
        <v>66.2</v>
      </c>
      <c r="DT8" s="73">
        <v>66.2</v>
      </c>
      <c r="DU8" s="73">
        <v>68.900000000000006</v>
      </c>
      <c r="DV8" s="73">
        <v>72</v>
      </c>
      <c r="DW8" s="73">
        <v>52.4</v>
      </c>
      <c r="DX8" s="73">
        <v>52.6</v>
      </c>
      <c r="DY8" s="73">
        <v>54.2</v>
      </c>
      <c r="DZ8" s="73">
        <v>53.8</v>
      </c>
      <c r="EA8" s="73">
        <v>56.1</v>
      </c>
      <c r="EB8" s="73">
        <v>52.5</v>
      </c>
      <c r="EC8" s="73">
        <v>48.6</v>
      </c>
      <c r="ED8" s="73">
        <v>57.4</v>
      </c>
      <c r="EE8" s="73">
        <v>65.2</v>
      </c>
      <c r="EF8" s="73">
        <v>69.8</v>
      </c>
      <c r="EG8" s="73">
        <v>75.8</v>
      </c>
      <c r="EH8" s="73">
        <v>68.900000000000006</v>
      </c>
      <c r="EI8" s="73">
        <v>68</v>
      </c>
      <c r="EJ8" s="73">
        <v>70</v>
      </c>
      <c r="EK8" s="73">
        <v>71</v>
      </c>
      <c r="EL8" s="73">
        <v>73.2</v>
      </c>
      <c r="EM8" s="73">
        <v>68.8</v>
      </c>
      <c r="EN8" s="74">
        <v>36786240</v>
      </c>
      <c r="EO8" s="74">
        <v>37568600</v>
      </c>
      <c r="EP8" s="74">
        <v>39505027</v>
      </c>
      <c r="EQ8" s="74">
        <v>39884027</v>
      </c>
      <c r="ER8" s="74">
        <v>40063440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