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esktop\データ一時保存\"/>
    </mc:Choice>
  </mc:AlternateContent>
  <workbookProtection workbookAlgorithmName="SHA-512" workbookHashValue="hykMx8EuVLWFDIzxcYHCqC/ebt/habOTQYgrojSsrA/9E0cPoQjO7hKiu+howhoRAnxQOggLorGxAdicgLcpxw==" workbookSaltValue="EAWsexnv0ei/j3Pd06IMnA==" workbookSpinCount="100000" lockStructure="1"/>
  <bookViews>
    <workbookView xWindow="0" yWindow="0" windowWidth="19200" windowHeight="11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CS78" i="4"/>
  <c r="BX54" i="4"/>
  <c r="C11" i="5"/>
  <c r="D11" i="5"/>
  <c r="E11" i="5"/>
  <c r="B11" i="5"/>
  <c r="KC78" i="4" l="1"/>
  <c r="HG54" i="4"/>
  <c r="HG32" i="4"/>
  <c r="FH78" i="4"/>
  <c r="DS54" i="4"/>
  <c r="DS32" i="4"/>
  <c r="AN78" i="4"/>
  <c r="AE54" i="4"/>
  <c r="AE32" i="4"/>
  <c r="KU54" i="4"/>
  <c r="KU32" i="4"/>
  <c r="KF54" i="4"/>
  <c r="KF32" i="4"/>
  <c r="GR32" i="4"/>
  <c r="JJ78" i="4"/>
  <c r="GR54" i="4"/>
  <c r="U78" i="4"/>
  <c r="P54" i="4"/>
  <c r="EO78" i="4"/>
  <c r="DD54" i="4"/>
  <c r="DD32" i="4"/>
  <c r="P32" i="4"/>
  <c r="BZ78" i="4"/>
  <c r="BI54" i="4"/>
  <c r="BI32" i="4"/>
  <c r="LY54" i="4"/>
  <c r="LY32" i="4"/>
  <c r="IK32" i="4"/>
  <c r="GT78" i="4"/>
  <c r="LO78" i="4"/>
  <c r="IK54" i="4"/>
  <c r="EW54" i="4"/>
  <c r="EW32" i="4"/>
  <c r="GA78" i="4"/>
  <c r="EH54" i="4"/>
  <c r="EH32" i="4"/>
  <c r="AT54" i="4"/>
  <c r="AT32" i="4"/>
  <c r="BG78" i="4"/>
  <c r="LJ54" i="4"/>
  <c r="LJ32" i="4"/>
  <c r="HV54" i="4"/>
  <c r="HV32" i="4"/>
  <c r="KV78" i="4"/>
</calcChain>
</file>

<file path=xl/sharedStrings.xml><?xml version="1.0" encoding="utf-8"?>
<sst xmlns="http://schemas.openxmlformats.org/spreadsheetml/2006/main" count="389" uniqueCount="188">
  <si>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</si>
  <si>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</si>
  <si>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</si>
  <si>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</si>
  <si>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</si>
  <si>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</si>
  <si>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</si>
  <si>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</si>
  <si>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</si>
  <si>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</si>
  <si>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</si>
  <si>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</si>
  <si>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</si>
  <si>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</si>
  <si>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</si>
  <si>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</si>
  <si>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</si>
  <si>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</si>
  <si>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</si>
  <si>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</si>
  <si>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</si>
  <si>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</si>
  <si>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</si>
  <si>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</si>
  <si>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</si>
  <si>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</si>
  <si>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</si>
  <si>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</si>
  <si>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</si>
  <si>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</si>
  <si>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</si>
  <si>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</si>
  <si>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</si>
  <si>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</si>
  <si>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</si>
  <si>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</si>
  <si>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</si>
  <si>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</si>
  <si>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</si>
  <si>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</si>
  <si>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</si>
  <si>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</si>
  <si>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</si>
  <si>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</si>
  <si>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</si>
  <si>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</si>
  <si>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</si>
  <si>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</si>
  <si>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</si>
  <si>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</si>
  <si>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</si>
  <si>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</si>
  <si>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</si>
  <si>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</si>
  <si>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</si>
  <si>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</si>
  <si>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</si>
  <si>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</si>
  <si>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</si>
  <si>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</si>
  <si>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</si>
  <si>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</si>
  <si>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</si>
  <si>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</si>
  <si>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</si>
  <si>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</si>
  <si>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</si>
  <si>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</si>
  <si>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</si>
  <si>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</si>
  <si>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</si>
  <si>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</si>
  <si>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</si>
  <si>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</si>
  <si>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</si>
  <si>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</si>
  <si>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</si>
  <si>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</si>
  <si>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</si>
  <si>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</si>
  <si>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</si>
  <si>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</si>
  <si>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</si>
  <si>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</si>
  <si>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</si>
  <si>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</si>
  <si>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</si>
  <si>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</si>
  <si>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</si>
  <si>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</si>
  <si>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</si>
  <si>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</si>
  <si>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</si>
  <si>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</si>
  <si>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</si>
  <si>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</si>
  <si>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</si>
  <si>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</si>
  <si>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</si>
  <si>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</si>
  <si>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</si>
  <si>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</si>
  <si>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</si>
  <si>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</si>
  <si>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</si>
  <si>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</si>
  <si>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</si>
  <si>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</si>
  <si>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</si>
  <si>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</si>
  <si>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</si>
  <si>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</si>
  <si>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</si>
  <si>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</si>
  <si>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</si>
  <si>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</si>
  <si>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</si>
  <si>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</si>
  <si>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</si>
  <si>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</si>
  <si>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</si>
  <si>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</si>
  <si>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</si>
  <si>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</si>
  <si>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</si>
  <si>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</si>
  <si>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</si>
  <si>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</si>
  <si>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</si>
  <si>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</si>
  <si>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</si>
  <si>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</si>
  <si>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</si>
  <si>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</si>
  <si>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</si>
  <si>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</si>
  <si>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</si>
  <si>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</si>
  <si>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</si>
  <si>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</si>
  <si>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</si>
  <si>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</si>
  <si>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</si>
  <si>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</si>
  <si>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</si>
  <si>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</si>
  <si>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</si>
  <si>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</si>
  <si>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</si>
  <si>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</si>
  <si>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</si>
  <si>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</si>
  <si>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</si>
  <si>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</si>
  <si>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当該値(N-2)</t>
    <phoneticPr fontId="5"/>
  </si>
  <si>
    <t>当該値(N-1)</t>
    <phoneticPr fontId="5"/>
  </si>
  <si>
    <t>当該値(N-2)</t>
    <phoneticPr fontId="5"/>
  </si>
  <si>
    <t>当該値(N-4)</t>
    <phoneticPr fontId="5"/>
  </si>
  <si>
    <t>当該値(N-3)</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</si>
  <si>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</si>
  <si>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</si>
  <si>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</si>
  <si>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</si>
  <si>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</si>
  <si>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</si>
  <si>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</si>
  <si>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公立玉名中央病院</t>
  </si>
  <si>
    <t>地方独立行政法人</t>
  </si>
  <si>
    <t>病院事業</t>
  </si>
  <si>
    <t>一般病院</t>
  </si>
  <si>
    <t>300床以上～400床未満</t>
  </si>
  <si>
    <t>非設置</t>
  </si>
  <si>
    <t>直営</t>
  </si>
  <si>
    <t>対象</t>
  </si>
  <si>
    <t>ド 透 I 未</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</si>
  <si>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</si>
  <si>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</si>
  <si>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</si>
  <si>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</si>
  <si>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</si>
  <si>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</si>
  <si>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</si>
  <si>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</si>
  <si>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</si>
  <si>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当病院は、玉名地域で最も多くの病床数を抱え、地域の中核を担う病院である。救急告示病院として、病院群輪番体制により地域の二次救急を担っている。
　平成9年に有明保健医療圏域内で唯一の災害拠点病院の指定を受け、災害時の救急医療の拠点機能も果たすとともに、地域医療支援病院として、地域の医療資源を支えており、また公立病院として地域の民間病院が受け入れ困難な高度医療、救急・小児等の不採算・特殊部門に関わる政策的医療の提供を行なう急性期病院として重要な役割を担っている。</t>
    <rPh sb="1" eb="2">
      <t>トウ</t>
    </rPh>
    <rPh sb="2" eb="4">
      <t>ビョウイン</t>
    </rPh>
    <rPh sb="6" eb="8">
      <t>タマナ</t>
    </rPh>
    <rPh sb="8" eb="10">
      <t>チイキ</t>
    </rPh>
    <rPh sb="11" eb="12">
      <t>モット</t>
    </rPh>
    <rPh sb="13" eb="14">
      <t>オオ</t>
    </rPh>
    <rPh sb="16" eb="18">
      <t>ビョウショウ</t>
    </rPh>
    <rPh sb="18" eb="19">
      <t>スウ</t>
    </rPh>
    <rPh sb="20" eb="21">
      <t>カカ</t>
    </rPh>
    <rPh sb="23" eb="25">
      <t>チイキ</t>
    </rPh>
    <rPh sb="26" eb="28">
      <t>チュウカク</t>
    </rPh>
    <rPh sb="29" eb="30">
      <t>ニナ</t>
    </rPh>
    <rPh sb="31" eb="33">
      <t>ビョウイン</t>
    </rPh>
    <rPh sb="37" eb="39">
      <t>キュウキュウ</t>
    </rPh>
    <rPh sb="39" eb="41">
      <t>コクジ</t>
    </rPh>
    <rPh sb="41" eb="43">
      <t>ビョウイン</t>
    </rPh>
    <rPh sb="47" eb="49">
      <t>ビョウイン</t>
    </rPh>
    <rPh sb="49" eb="50">
      <t>グン</t>
    </rPh>
    <rPh sb="50" eb="52">
      <t>リンバン</t>
    </rPh>
    <rPh sb="52" eb="54">
      <t>タイセイ</t>
    </rPh>
    <rPh sb="57" eb="59">
      <t>チイキ</t>
    </rPh>
    <rPh sb="60" eb="62">
      <t>２ジ</t>
    </rPh>
    <rPh sb="62" eb="64">
      <t>キュウキュウ</t>
    </rPh>
    <rPh sb="65" eb="66">
      <t>ニナ</t>
    </rPh>
    <rPh sb="73" eb="75">
      <t>ヘイセイ</t>
    </rPh>
    <rPh sb="76" eb="77">
      <t>ネン</t>
    </rPh>
    <rPh sb="78" eb="80">
      <t>アリアケ</t>
    </rPh>
    <rPh sb="80" eb="82">
      <t>ホケン</t>
    </rPh>
    <rPh sb="82" eb="84">
      <t>イリョウ</t>
    </rPh>
    <rPh sb="84" eb="85">
      <t>ケン</t>
    </rPh>
    <rPh sb="85" eb="87">
      <t>イキナイ</t>
    </rPh>
    <rPh sb="88" eb="90">
      <t>ユイイツ</t>
    </rPh>
    <rPh sb="91" eb="93">
      <t>サイガイ</t>
    </rPh>
    <rPh sb="93" eb="95">
      <t>キョテン</t>
    </rPh>
    <rPh sb="95" eb="97">
      <t>ビョウイン</t>
    </rPh>
    <rPh sb="98" eb="100">
      <t>シテイ</t>
    </rPh>
    <rPh sb="101" eb="102">
      <t>ウ</t>
    </rPh>
    <rPh sb="104" eb="106">
      <t>サイガイ</t>
    </rPh>
    <rPh sb="106" eb="107">
      <t>ジ</t>
    </rPh>
    <rPh sb="108" eb="110">
      <t>キュウキュウ</t>
    </rPh>
    <rPh sb="110" eb="112">
      <t>イリョウ</t>
    </rPh>
    <rPh sb="113" eb="115">
      <t>キョテン</t>
    </rPh>
    <rPh sb="115" eb="117">
      <t>キノウ</t>
    </rPh>
    <rPh sb="118" eb="119">
      <t>ハ</t>
    </rPh>
    <rPh sb="126" eb="128">
      <t>チイキ</t>
    </rPh>
    <rPh sb="128" eb="130">
      <t>イリョウ</t>
    </rPh>
    <rPh sb="130" eb="132">
      <t>シエン</t>
    </rPh>
    <rPh sb="132" eb="134">
      <t>ビョウイン</t>
    </rPh>
    <rPh sb="138" eb="140">
      <t>チイキ</t>
    </rPh>
    <rPh sb="141" eb="143">
      <t>イリョウ</t>
    </rPh>
    <rPh sb="143" eb="145">
      <t>シゲン</t>
    </rPh>
    <rPh sb="146" eb="147">
      <t>ササ</t>
    </rPh>
    <rPh sb="154" eb="156">
      <t>コウリツ</t>
    </rPh>
    <rPh sb="156" eb="158">
      <t>ビョウイン</t>
    </rPh>
    <rPh sb="161" eb="163">
      <t>チイキ</t>
    </rPh>
    <rPh sb="164" eb="166">
      <t>ミンカン</t>
    </rPh>
    <rPh sb="166" eb="168">
      <t>ビョウイン</t>
    </rPh>
    <rPh sb="169" eb="170">
      <t>ウ</t>
    </rPh>
    <rPh sb="171" eb="172">
      <t>イ</t>
    </rPh>
    <rPh sb="173" eb="175">
      <t>コンナン</t>
    </rPh>
    <rPh sb="176" eb="178">
      <t>コウド</t>
    </rPh>
    <rPh sb="178" eb="180">
      <t>イリョウ</t>
    </rPh>
    <rPh sb="181" eb="183">
      <t>キュウキュウ</t>
    </rPh>
    <phoneticPr fontId="5"/>
  </si>
  <si>
    <t>現在、昭和56年建設での建物で耐震基準を満たしていない病棟が存在するが、令和3年3月開院予定の新病院については免震構造を有しておりそれまでの期間は現存の施設での対応とする。
　医療機器については、老朽化が進んでいるものは新規購入等を検討し、使用可能なものについては新病院への移設も予定している。</t>
    <rPh sb="0" eb="2">
      <t>ゲンザイ</t>
    </rPh>
    <rPh sb="3" eb="5">
      <t>ショウワ</t>
    </rPh>
    <rPh sb="7" eb="8">
      <t>ネン</t>
    </rPh>
    <rPh sb="8" eb="10">
      <t>ケンセツ</t>
    </rPh>
    <rPh sb="12" eb="14">
      <t>タテモノ</t>
    </rPh>
    <rPh sb="15" eb="17">
      <t>タイシン</t>
    </rPh>
    <rPh sb="17" eb="19">
      <t>キジュン</t>
    </rPh>
    <rPh sb="20" eb="21">
      <t>ミ</t>
    </rPh>
    <rPh sb="27" eb="29">
      <t>ビョウトウ</t>
    </rPh>
    <rPh sb="30" eb="32">
      <t>ソンザイ</t>
    </rPh>
    <rPh sb="36" eb="37">
      <t>レイ</t>
    </rPh>
    <rPh sb="37" eb="38">
      <t>ワ</t>
    </rPh>
    <rPh sb="39" eb="40">
      <t>ネン</t>
    </rPh>
    <rPh sb="41" eb="42">
      <t>ガツ</t>
    </rPh>
    <rPh sb="42" eb="44">
      <t>カイイン</t>
    </rPh>
    <rPh sb="44" eb="46">
      <t>ヨテイ</t>
    </rPh>
    <rPh sb="47" eb="50">
      <t>シンビョウイン</t>
    </rPh>
    <rPh sb="55" eb="59">
      <t>メンシンコウゾウ</t>
    </rPh>
    <rPh sb="60" eb="61">
      <t>ユウ</t>
    </rPh>
    <rPh sb="70" eb="72">
      <t>キカン</t>
    </rPh>
    <rPh sb="73" eb="75">
      <t>ゲンゾン</t>
    </rPh>
    <rPh sb="76" eb="78">
      <t>シセツ</t>
    </rPh>
    <rPh sb="80" eb="82">
      <t>タイオウ</t>
    </rPh>
    <rPh sb="88" eb="90">
      <t>イリョウ</t>
    </rPh>
    <rPh sb="90" eb="92">
      <t>キキ</t>
    </rPh>
    <rPh sb="98" eb="101">
      <t>ロウキュウカ</t>
    </rPh>
    <rPh sb="102" eb="103">
      <t>スス</t>
    </rPh>
    <rPh sb="110" eb="112">
      <t>シンキ</t>
    </rPh>
    <rPh sb="112" eb="114">
      <t>コウニュウ</t>
    </rPh>
    <rPh sb="114" eb="115">
      <t>トウ</t>
    </rPh>
    <rPh sb="116" eb="118">
      <t>ケントウ</t>
    </rPh>
    <rPh sb="120" eb="122">
      <t>シヨウ</t>
    </rPh>
    <rPh sb="122" eb="124">
      <t>カノウ</t>
    </rPh>
    <rPh sb="132" eb="135">
      <t>シンビョウイン</t>
    </rPh>
    <rPh sb="137" eb="139">
      <t>イセツ</t>
    </rPh>
    <rPh sb="140" eb="142">
      <t>ヨテイ</t>
    </rPh>
    <phoneticPr fontId="5"/>
  </si>
  <si>
    <t>　経常収支、医業収支、病床利用率、外来患者1人1日当たりの収益については平均値を上回り安定した状況を維持している。また、給与費、材料費等についても平均値を下回っており、効率的な経営状況を維持している。ただ、入院患者1人1日当たりの収益については平均値を下回っており、原因としては外科、整形外科の手術件数、心カテ件数が他院よりも少ないことが考えられる。</t>
    <rPh sb="1" eb="3">
      <t>ケイジョウ</t>
    </rPh>
    <rPh sb="3" eb="5">
      <t>シュウシ</t>
    </rPh>
    <rPh sb="6" eb="8">
      <t>イギョウ</t>
    </rPh>
    <rPh sb="8" eb="10">
      <t>シュウシ</t>
    </rPh>
    <rPh sb="11" eb="13">
      <t>ビョウショウ</t>
    </rPh>
    <rPh sb="13" eb="15">
      <t>リヨウ</t>
    </rPh>
    <rPh sb="15" eb="16">
      <t>リツ</t>
    </rPh>
    <rPh sb="17" eb="19">
      <t>ガイライ</t>
    </rPh>
    <rPh sb="19" eb="21">
      <t>カンジャ</t>
    </rPh>
    <rPh sb="22" eb="23">
      <t>ニン</t>
    </rPh>
    <rPh sb="24" eb="25">
      <t>ニチ</t>
    </rPh>
    <rPh sb="25" eb="26">
      <t>ア</t>
    </rPh>
    <rPh sb="29" eb="31">
      <t>シュウエキ</t>
    </rPh>
    <rPh sb="36" eb="39">
      <t>ヘイキンチ</t>
    </rPh>
    <rPh sb="40" eb="42">
      <t>ウワマワ</t>
    </rPh>
    <rPh sb="43" eb="45">
      <t>アンテイ</t>
    </rPh>
    <rPh sb="47" eb="49">
      <t>ジョウキョウ</t>
    </rPh>
    <rPh sb="50" eb="52">
      <t>イジ</t>
    </rPh>
    <rPh sb="60" eb="62">
      <t>キュウヨ</t>
    </rPh>
    <rPh sb="62" eb="63">
      <t>ヒ</t>
    </rPh>
    <rPh sb="64" eb="66">
      <t>ザイリョウ</t>
    </rPh>
    <rPh sb="66" eb="67">
      <t>ヒ</t>
    </rPh>
    <rPh sb="67" eb="68">
      <t>トウ</t>
    </rPh>
    <rPh sb="73" eb="76">
      <t>ヘイキンチ</t>
    </rPh>
    <rPh sb="77" eb="79">
      <t>シタマワ</t>
    </rPh>
    <rPh sb="84" eb="87">
      <t>コウリツテキ</t>
    </rPh>
    <rPh sb="88" eb="90">
      <t>ケイエイ</t>
    </rPh>
    <rPh sb="90" eb="92">
      <t>ジョウキョウ</t>
    </rPh>
    <rPh sb="93" eb="95">
      <t>イジ</t>
    </rPh>
    <rPh sb="103" eb="105">
      <t>ニュウイン</t>
    </rPh>
    <rPh sb="105" eb="107">
      <t>カンジャ</t>
    </rPh>
    <rPh sb="108" eb="109">
      <t>ニン</t>
    </rPh>
    <rPh sb="110" eb="111">
      <t>ニチ</t>
    </rPh>
    <rPh sb="111" eb="112">
      <t>ア</t>
    </rPh>
    <rPh sb="115" eb="117">
      <t>シュウエキ</t>
    </rPh>
    <rPh sb="122" eb="125">
      <t>ヘイキンチ</t>
    </rPh>
    <rPh sb="126" eb="128">
      <t>シタマワ</t>
    </rPh>
    <rPh sb="133" eb="135">
      <t>ゲンイン</t>
    </rPh>
    <rPh sb="139" eb="141">
      <t>ゲカ</t>
    </rPh>
    <rPh sb="142" eb="144">
      <t>セイケイ</t>
    </rPh>
    <rPh sb="144" eb="146">
      <t>ゲカ</t>
    </rPh>
    <rPh sb="147" eb="149">
      <t>シュジュツ</t>
    </rPh>
    <rPh sb="149" eb="151">
      <t>ケンスウ</t>
    </rPh>
    <rPh sb="152" eb="153">
      <t>シン</t>
    </rPh>
    <rPh sb="155" eb="157">
      <t>ケンスウ</t>
    </rPh>
    <rPh sb="158" eb="159">
      <t>タ</t>
    </rPh>
    <rPh sb="159" eb="160">
      <t>イン</t>
    </rPh>
    <rPh sb="163" eb="164">
      <t>スク</t>
    </rPh>
    <rPh sb="169" eb="170">
      <t>カンガ</t>
    </rPh>
    <phoneticPr fontId="5"/>
  </si>
  <si>
    <t>　常勤医師数をH29年度の64人から69人へ増員することが出来た。内訳としては、病理診断科の新設、皮膚科・泌尿器科・総合診療科の増員により機能強化が出来た。
　今後は新病院開設での今以上の病院機能の向上、効率的・効果的病院運営を行なえるような組織体制の構築と計画的な患者のｺﾝﾄﾛｰﾙ、近隣の医療機関等との更なる連携や協力体制強化に継続して取り組んでいく。</t>
    <rPh sb="1" eb="3">
      <t>ジョウキン</t>
    </rPh>
    <rPh sb="3" eb="5">
      <t>イシ</t>
    </rPh>
    <rPh sb="5" eb="6">
      <t>スウ</t>
    </rPh>
    <rPh sb="10" eb="12">
      <t>ネンド</t>
    </rPh>
    <rPh sb="15" eb="16">
      <t>ニン</t>
    </rPh>
    <rPh sb="20" eb="21">
      <t>ニン</t>
    </rPh>
    <rPh sb="22" eb="24">
      <t>ゾウイン</t>
    </rPh>
    <rPh sb="29" eb="31">
      <t>デキ</t>
    </rPh>
    <rPh sb="33" eb="35">
      <t>ウチワケ</t>
    </rPh>
    <rPh sb="40" eb="42">
      <t>ビョウリ</t>
    </rPh>
    <rPh sb="42" eb="44">
      <t>シンダン</t>
    </rPh>
    <rPh sb="44" eb="45">
      <t>カ</t>
    </rPh>
    <rPh sb="46" eb="48">
      <t>シンセツ</t>
    </rPh>
    <rPh sb="49" eb="51">
      <t>ヒフ</t>
    </rPh>
    <rPh sb="51" eb="52">
      <t>カ</t>
    </rPh>
    <rPh sb="53" eb="56">
      <t>ヒニョウキ</t>
    </rPh>
    <rPh sb="56" eb="57">
      <t>カ</t>
    </rPh>
    <rPh sb="58" eb="60">
      <t>ソウゴウ</t>
    </rPh>
    <rPh sb="60" eb="62">
      <t>シンリョウ</t>
    </rPh>
    <rPh sb="62" eb="63">
      <t>カ</t>
    </rPh>
    <rPh sb="64" eb="66">
      <t>ゾウイン</t>
    </rPh>
    <rPh sb="69" eb="71">
      <t>キノウ</t>
    </rPh>
    <rPh sb="71" eb="73">
      <t>キョウカ</t>
    </rPh>
    <rPh sb="74" eb="76">
      <t>デキ</t>
    </rPh>
    <rPh sb="80" eb="82">
      <t>コンゴ</t>
    </rPh>
    <rPh sb="83" eb="86">
      <t>シンビョウイン</t>
    </rPh>
    <rPh sb="86" eb="88">
      <t>カイセツ</t>
    </rPh>
    <rPh sb="90" eb="93">
      <t>イマイジョウ</t>
    </rPh>
    <rPh sb="94" eb="96">
      <t>ビョウイン</t>
    </rPh>
    <rPh sb="96" eb="98">
      <t>キノウ</t>
    </rPh>
    <rPh sb="99" eb="101">
      <t>コウジョウ</t>
    </rPh>
    <rPh sb="102" eb="105">
      <t>コウリツテキ</t>
    </rPh>
    <rPh sb="106" eb="109">
      <t>コウカテキ</t>
    </rPh>
    <rPh sb="109" eb="111">
      <t>ビョウイン</t>
    </rPh>
    <rPh sb="111" eb="113">
      <t>ウンエイ</t>
    </rPh>
    <rPh sb="114" eb="115">
      <t>オコ</t>
    </rPh>
    <rPh sb="121" eb="123">
      <t>ソシキ</t>
    </rPh>
    <rPh sb="123" eb="125">
      <t>タイセイ</t>
    </rPh>
    <rPh sb="126" eb="128">
      <t>コウチク</t>
    </rPh>
    <rPh sb="129" eb="132">
      <t>ケイカクテキ</t>
    </rPh>
    <rPh sb="133" eb="135">
      <t>カンジャ</t>
    </rPh>
    <rPh sb="143" eb="145">
      <t>キンリン</t>
    </rPh>
    <rPh sb="146" eb="148">
      <t>イリョウ</t>
    </rPh>
    <rPh sb="148" eb="150">
      <t>キカン</t>
    </rPh>
    <rPh sb="150" eb="151">
      <t>トウ</t>
    </rPh>
    <rPh sb="153" eb="154">
      <t>サラ</t>
    </rPh>
    <rPh sb="156" eb="158">
      <t>レンケイ</t>
    </rPh>
    <rPh sb="159" eb="161">
      <t>キョウリョク</t>
    </rPh>
    <rPh sb="161" eb="163">
      <t>タイセイ</t>
    </rPh>
    <rPh sb="163" eb="165">
      <t>キョウカ</t>
    </rPh>
    <rPh sb="166" eb="168">
      <t>ケイゾク</t>
    </rPh>
    <rPh sb="170" eb="171">
      <t>ト</t>
    </rPh>
    <rPh sb="172" eb="173">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</si>
</sst>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97.9</c:v>
                </c:pt>
                <c:pt idx="4">
                  <c:v>91.9</c:v>
                </c:pt>
              </c:numCache>
            </c:numRef>
          </c:val>
          <c:extLst xmlns:c16r2="http://schemas.microsoft.com/office/drawing/2015/06/chart">
            <c:ext xmlns:c16="http://schemas.microsoft.com/office/drawing/2014/chart" uri="{C3380CC4-5D6E-409C-BE32-E72D297353CC}">
              <c16:uniqueId val="{00000000-9F9D-40EF-9A16-D922C515B238}"/>
            </c:ext>
          </c:extLst>
        </c:ser>
        <c:dLbls>
          <c:showLegendKey val="0"/>
          <c:showVal val="0"/>
          <c:showCatName val="0"/>
          <c:showSerName val="0"/>
          <c:showPercent val="0"/>
          <c:showBubbleSize val="0"/>
        </c:dLbls>
        <c:gapWidth val="150"/>
        <c:axId val="475139376"/>
        <c:axId val="47514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9F9D-40EF-9A16-D922C515B238}"/>
            </c:ext>
          </c:extLst>
        </c:ser>
        <c:dLbls>
          <c:showLegendKey val="0"/>
          <c:showVal val="0"/>
          <c:showCatName val="0"/>
          <c:showSerName val="0"/>
          <c:showPercent val="0"/>
          <c:showBubbleSize val="0"/>
        </c:dLbls>
        <c:marker val="1"/>
        <c:smooth val="0"/>
        <c:axId val="475139376"/>
        <c:axId val="475141336"/>
      </c:lineChart>
      <c:dateAx>
        <c:axId val="475139376"/>
        <c:scaling>
          <c:orientation val="minMax"/>
        </c:scaling>
        <c:delete val="1"/>
        <c:axPos val="b"/>
        <c:numFmt formatCode="ge" sourceLinked="1"/>
        <c:majorTickMark val="none"/>
        <c:minorTickMark val="none"/>
        <c:tickLblPos val="none"/>
        <c:crossAx val="475141336"/>
        <c:crosses val="autoZero"/>
        <c:auto val="1"/>
        <c:lblOffset val="100"/>
        <c:baseTimeUnit val="years"/>
      </c:dateAx>
      <c:valAx>
        <c:axId val="47514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17431</c:v>
                </c:pt>
                <c:pt idx="4">
                  <c:v>17911</c:v>
                </c:pt>
              </c:numCache>
            </c:numRef>
          </c:val>
          <c:extLst xmlns:c16r2="http://schemas.microsoft.com/office/drawing/2015/06/chart">
            <c:ext xmlns:c16="http://schemas.microsoft.com/office/drawing/2014/chart" uri="{C3380CC4-5D6E-409C-BE32-E72D297353CC}">
              <c16:uniqueId val="{00000000-AD8D-461D-A098-41B10CED790D}"/>
            </c:ext>
          </c:extLst>
        </c:ser>
        <c:dLbls>
          <c:showLegendKey val="0"/>
          <c:showVal val="0"/>
          <c:showCatName val="0"/>
          <c:showSerName val="0"/>
          <c:showPercent val="0"/>
          <c:showBubbleSize val="0"/>
        </c:dLbls>
        <c:gapWidth val="150"/>
        <c:axId val="479552552"/>
        <c:axId val="47955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13792</c:v>
                </c:pt>
                <c:pt idx="4">
                  <c:v>14290</c:v>
                </c:pt>
              </c:numCache>
            </c:numRef>
          </c:val>
          <c:smooth val="0"/>
          <c:extLst xmlns:c16r2="http://schemas.microsoft.com/office/drawing/2015/06/chart">
            <c:ext xmlns:c16="http://schemas.microsoft.com/office/drawing/2014/chart" uri="{C3380CC4-5D6E-409C-BE32-E72D297353CC}">
              <c16:uniqueId val="{00000001-AD8D-461D-A098-41B10CED790D}"/>
            </c:ext>
          </c:extLst>
        </c:ser>
        <c:dLbls>
          <c:showLegendKey val="0"/>
          <c:showVal val="0"/>
          <c:showCatName val="0"/>
          <c:showSerName val="0"/>
          <c:showPercent val="0"/>
          <c:showBubbleSize val="0"/>
        </c:dLbls>
        <c:marker val="1"/>
        <c:smooth val="0"/>
        <c:axId val="479552552"/>
        <c:axId val="479553336"/>
      </c:lineChart>
      <c:dateAx>
        <c:axId val="479552552"/>
        <c:scaling>
          <c:orientation val="minMax"/>
        </c:scaling>
        <c:delete val="1"/>
        <c:axPos val="b"/>
        <c:numFmt formatCode="ge" sourceLinked="1"/>
        <c:majorTickMark val="none"/>
        <c:minorTickMark val="none"/>
        <c:tickLblPos val="none"/>
        <c:crossAx val="479553336"/>
        <c:crosses val="autoZero"/>
        <c:auto val="1"/>
        <c:lblOffset val="100"/>
        <c:baseTimeUnit val="years"/>
      </c:dateAx>
      <c:valAx>
        <c:axId val="479553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55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42202</c:v>
                </c:pt>
                <c:pt idx="4">
                  <c:v>45584</c:v>
                </c:pt>
              </c:numCache>
            </c:numRef>
          </c:val>
          <c:extLst xmlns:c16r2="http://schemas.microsoft.com/office/drawing/2015/06/chart">
            <c:ext xmlns:c16="http://schemas.microsoft.com/office/drawing/2014/chart" uri="{C3380CC4-5D6E-409C-BE32-E72D297353CC}">
              <c16:uniqueId val="{00000000-AE52-4670-AA16-359BAD278B0F}"/>
            </c:ext>
          </c:extLst>
        </c:ser>
        <c:dLbls>
          <c:showLegendKey val="0"/>
          <c:showVal val="0"/>
          <c:showCatName val="0"/>
          <c:showSerName val="0"/>
          <c:showPercent val="0"/>
          <c:showBubbleSize val="0"/>
        </c:dLbls>
        <c:gapWidth val="150"/>
        <c:axId val="479549808"/>
        <c:axId val="16257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50958</c:v>
                </c:pt>
                <c:pt idx="4">
                  <c:v>52405</c:v>
                </c:pt>
              </c:numCache>
            </c:numRef>
          </c:val>
          <c:smooth val="0"/>
          <c:extLst xmlns:c16r2="http://schemas.microsoft.com/office/drawing/2015/06/chart">
            <c:ext xmlns:c16="http://schemas.microsoft.com/office/drawing/2014/chart" uri="{C3380CC4-5D6E-409C-BE32-E72D297353CC}">
              <c16:uniqueId val="{00000001-AE52-4670-AA16-359BAD278B0F}"/>
            </c:ext>
          </c:extLst>
        </c:ser>
        <c:dLbls>
          <c:showLegendKey val="0"/>
          <c:showVal val="0"/>
          <c:showCatName val="0"/>
          <c:showSerName val="0"/>
          <c:showPercent val="0"/>
          <c:showBubbleSize val="0"/>
        </c:dLbls>
        <c:marker val="1"/>
        <c:smooth val="0"/>
        <c:axId val="479549808"/>
        <c:axId val="162575656"/>
      </c:lineChart>
      <c:dateAx>
        <c:axId val="479549808"/>
        <c:scaling>
          <c:orientation val="minMax"/>
        </c:scaling>
        <c:delete val="1"/>
        <c:axPos val="b"/>
        <c:numFmt formatCode="ge" sourceLinked="1"/>
        <c:majorTickMark val="none"/>
        <c:minorTickMark val="none"/>
        <c:tickLblPos val="none"/>
        <c:crossAx val="162575656"/>
        <c:crosses val="autoZero"/>
        <c:auto val="1"/>
        <c:lblOffset val="100"/>
        <c:baseTimeUnit val="years"/>
      </c:dateAx>
      <c:valAx>
        <c:axId val="162575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54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F239-47F0-99A5-3776E5ABB18A}"/>
            </c:ext>
          </c:extLst>
        </c:ser>
        <c:dLbls>
          <c:showLegendKey val="0"/>
          <c:showVal val="0"/>
          <c:showCatName val="0"/>
          <c:showSerName val="0"/>
          <c:showPercent val="0"/>
          <c:showBubbleSize val="0"/>
        </c:dLbls>
        <c:gapWidth val="150"/>
        <c:axId val="475140160"/>
        <c:axId val="47514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F239-47F0-99A5-3776E5ABB18A}"/>
            </c:ext>
          </c:extLst>
        </c:ser>
        <c:dLbls>
          <c:showLegendKey val="0"/>
          <c:showVal val="0"/>
          <c:showCatName val="0"/>
          <c:showSerName val="0"/>
          <c:showPercent val="0"/>
          <c:showBubbleSize val="0"/>
        </c:dLbls>
        <c:marker val="1"/>
        <c:smooth val="0"/>
        <c:axId val="475140160"/>
        <c:axId val="475140552"/>
      </c:lineChart>
      <c:dateAx>
        <c:axId val="475140160"/>
        <c:scaling>
          <c:orientation val="minMax"/>
        </c:scaling>
        <c:delete val="1"/>
        <c:axPos val="b"/>
        <c:numFmt formatCode="ge" sourceLinked="1"/>
        <c:majorTickMark val="none"/>
        <c:minorTickMark val="none"/>
        <c:tickLblPos val="none"/>
        <c:crossAx val="475140552"/>
        <c:crosses val="autoZero"/>
        <c:auto val="1"/>
        <c:lblOffset val="100"/>
        <c:baseTimeUnit val="years"/>
      </c:dateAx>
      <c:valAx>
        <c:axId val="47514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4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98.1</c:v>
                </c:pt>
                <c:pt idx="4">
                  <c:v>100.6</c:v>
                </c:pt>
              </c:numCache>
            </c:numRef>
          </c:val>
          <c:extLst xmlns:c16r2="http://schemas.microsoft.com/office/drawing/2015/06/chart">
            <c:ext xmlns:c16="http://schemas.microsoft.com/office/drawing/2014/chart" uri="{C3380CC4-5D6E-409C-BE32-E72D297353CC}">
              <c16:uniqueId val="{00000000-479E-420A-BC76-595809A9204B}"/>
            </c:ext>
          </c:extLst>
        </c:ser>
        <c:dLbls>
          <c:showLegendKey val="0"/>
          <c:showVal val="0"/>
          <c:showCatName val="0"/>
          <c:showSerName val="0"/>
          <c:showPercent val="0"/>
          <c:showBubbleSize val="0"/>
        </c:dLbls>
        <c:gapWidth val="150"/>
        <c:axId val="162573696"/>
        <c:axId val="16257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89.6</c:v>
                </c:pt>
                <c:pt idx="4">
                  <c:v>89.7</c:v>
                </c:pt>
              </c:numCache>
            </c:numRef>
          </c:val>
          <c:smooth val="0"/>
          <c:extLst xmlns:c16r2="http://schemas.microsoft.com/office/drawing/2015/06/chart">
            <c:ext xmlns:c16="http://schemas.microsoft.com/office/drawing/2014/chart" uri="{C3380CC4-5D6E-409C-BE32-E72D297353CC}">
              <c16:uniqueId val="{00000001-479E-420A-BC76-595809A9204B}"/>
            </c:ext>
          </c:extLst>
        </c:ser>
        <c:dLbls>
          <c:showLegendKey val="0"/>
          <c:showVal val="0"/>
          <c:showCatName val="0"/>
          <c:showSerName val="0"/>
          <c:showPercent val="0"/>
          <c:showBubbleSize val="0"/>
        </c:dLbls>
        <c:marker val="1"/>
        <c:smooth val="0"/>
        <c:axId val="162573696"/>
        <c:axId val="162571736"/>
      </c:lineChart>
      <c:dateAx>
        <c:axId val="162573696"/>
        <c:scaling>
          <c:orientation val="minMax"/>
        </c:scaling>
        <c:delete val="1"/>
        <c:axPos val="b"/>
        <c:numFmt formatCode="ge" sourceLinked="1"/>
        <c:majorTickMark val="none"/>
        <c:minorTickMark val="none"/>
        <c:tickLblPos val="none"/>
        <c:crossAx val="162571736"/>
        <c:crosses val="autoZero"/>
        <c:auto val="1"/>
        <c:lblOffset val="100"/>
        <c:baseTimeUnit val="years"/>
      </c:dateAx>
      <c:valAx>
        <c:axId val="16257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5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106.9</c:v>
                </c:pt>
                <c:pt idx="4">
                  <c:v>104.1</c:v>
                </c:pt>
              </c:numCache>
            </c:numRef>
          </c:val>
          <c:extLst xmlns:c16r2="http://schemas.microsoft.com/office/drawing/2015/06/chart">
            <c:ext xmlns:c16="http://schemas.microsoft.com/office/drawing/2014/chart" uri="{C3380CC4-5D6E-409C-BE32-E72D297353CC}">
              <c16:uniqueId val="{00000000-9DFC-4DCF-857C-44ADAB24532B}"/>
            </c:ext>
          </c:extLst>
        </c:ser>
        <c:dLbls>
          <c:showLegendKey val="0"/>
          <c:showVal val="0"/>
          <c:showCatName val="0"/>
          <c:showSerName val="0"/>
          <c:showPercent val="0"/>
          <c:showBubbleSize val="0"/>
        </c:dLbls>
        <c:gapWidth val="150"/>
        <c:axId val="472655680"/>
        <c:axId val="47265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97</c:v>
                </c:pt>
                <c:pt idx="4">
                  <c:v>97.8</c:v>
                </c:pt>
              </c:numCache>
            </c:numRef>
          </c:val>
          <c:smooth val="0"/>
          <c:extLst xmlns:c16r2="http://schemas.microsoft.com/office/drawing/2015/06/chart">
            <c:ext xmlns:c16="http://schemas.microsoft.com/office/drawing/2014/chart" uri="{C3380CC4-5D6E-409C-BE32-E72D297353CC}">
              <c16:uniqueId val="{00000001-9DFC-4DCF-857C-44ADAB24532B}"/>
            </c:ext>
          </c:extLst>
        </c:ser>
        <c:dLbls>
          <c:showLegendKey val="0"/>
          <c:showVal val="0"/>
          <c:showCatName val="0"/>
          <c:showSerName val="0"/>
          <c:showPercent val="0"/>
          <c:showBubbleSize val="0"/>
        </c:dLbls>
        <c:marker val="1"/>
        <c:smooth val="0"/>
        <c:axId val="472655680"/>
        <c:axId val="472656072"/>
      </c:lineChart>
      <c:dateAx>
        <c:axId val="472655680"/>
        <c:scaling>
          <c:orientation val="minMax"/>
        </c:scaling>
        <c:delete val="1"/>
        <c:axPos val="b"/>
        <c:numFmt formatCode="ge" sourceLinked="1"/>
        <c:majorTickMark val="none"/>
        <c:minorTickMark val="none"/>
        <c:tickLblPos val="none"/>
        <c:crossAx val="472656072"/>
        <c:crosses val="autoZero"/>
        <c:auto val="1"/>
        <c:lblOffset val="100"/>
        <c:baseTimeUnit val="years"/>
      </c:dateAx>
      <c:valAx>
        <c:axId val="47265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26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9.4</c:v>
                </c:pt>
                <c:pt idx="4">
                  <c:v>25.8</c:v>
                </c:pt>
              </c:numCache>
            </c:numRef>
          </c:val>
          <c:extLst xmlns:c16r2="http://schemas.microsoft.com/office/drawing/2015/06/chart">
            <c:ext xmlns:c16="http://schemas.microsoft.com/office/drawing/2014/chart" uri="{C3380CC4-5D6E-409C-BE32-E72D297353CC}">
              <c16:uniqueId val="{00000000-60BA-4DED-AAB7-8D84F3469FA8}"/>
            </c:ext>
          </c:extLst>
        </c:ser>
        <c:dLbls>
          <c:showLegendKey val="0"/>
          <c:showVal val="0"/>
          <c:showCatName val="0"/>
          <c:showSerName val="0"/>
          <c:showPercent val="0"/>
          <c:showBubbleSize val="0"/>
        </c:dLbls>
        <c:gapWidth val="150"/>
        <c:axId val="479549024"/>
        <c:axId val="47955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50.9</c:v>
                </c:pt>
                <c:pt idx="4">
                  <c:v>51.9</c:v>
                </c:pt>
              </c:numCache>
            </c:numRef>
          </c:val>
          <c:smooth val="0"/>
          <c:extLst xmlns:c16r2="http://schemas.microsoft.com/office/drawing/2015/06/chart">
            <c:ext xmlns:c16="http://schemas.microsoft.com/office/drawing/2014/chart" uri="{C3380CC4-5D6E-409C-BE32-E72D297353CC}">
              <c16:uniqueId val="{00000001-60BA-4DED-AAB7-8D84F3469FA8}"/>
            </c:ext>
          </c:extLst>
        </c:ser>
        <c:dLbls>
          <c:showLegendKey val="0"/>
          <c:showVal val="0"/>
          <c:showCatName val="0"/>
          <c:showSerName val="0"/>
          <c:showPercent val="0"/>
          <c:showBubbleSize val="0"/>
        </c:dLbls>
        <c:marker val="1"/>
        <c:smooth val="0"/>
        <c:axId val="479549024"/>
        <c:axId val="479554904"/>
      </c:lineChart>
      <c:dateAx>
        <c:axId val="479549024"/>
        <c:scaling>
          <c:orientation val="minMax"/>
        </c:scaling>
        <c:delete val="1"/>
        <c:axPos val="b"/>
        <c:numFmt formatCode="ge" sourceLinked="1"/>
        <c:majorTickMark val="none"/>
        <c:minorTickMark val="none"/>
        <c:tickLblPos val="none"/>
        <c:crossAx val="479554904"/>
        <c:crosses val="autoZero"/>
        <c:auto val="1"/>
        <c:lblOffset val="100"/>
        <c:baseTimeUnit val="years"/>
      </c:dateAx>
      <c:valAx>
        <c:axId val="47955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5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17.899999999999999</c:v>
                </c:pt>
                <c:pt idx="4">
                  <c:v>46.4</c:v>
                </c:pt>
              </c:numCache>
            </c:numRef>
          </c:val>
          <c:extLst xmlns:c16r2="http://schemas.microsoft.com/office/drawing/2015/06/chart">
            <c:ext xmlns:c16="http://schemas.microsoft.com/office/drawing/2014/chart" uri="{C3380CC4-5D6E-409C-BE32-E72D297353CC}">
              <c16:uniqueId val="{00000000-BDE9-4BA8-9E11-A3CD348FE86A}"/>
            </c:ext>
          </c:extLst>
        </c:ser>
        <c:dLbls>
          <c:showLegendKey val="0"/>
          <c:showVal val="0"/>
          <c:showCatName val="0"/>
          <c:showSerName val="0"/>
          <c:showPercent val="0"/>
          <c:showBubbleSize val="0"/>
        </c:dLbls>
        <c:gapWidth val="150"/>
        <c:axId val="479550984"/>
        <c:axId val="47954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66.8</c:v>
                </c:pt>
                <c:pt idx="4">
                  <c:v>68.2</c:v>
                </c:pt>
              </c:numCache>
            </c:numRef>
          </c:val>
          <c:smooth val="0"/>
          <c:extLst xmlns:c16r2="http://schemas.microsoft.com/office/drawing/2015/06/chart">
            <c:ext xmlns:c16="http://schemas.microsoft.com/office/drawing/2014/chart" uri="{C3380CC4-5D6E-409C-BE32-E72D297353CC}">
              <c16:uniqueId val="{00000001-BDE9-4BA8-9E11-A3CD348FE86A}"/>
            </c:ext>
          </c:extLst>
        </c:ser>
        <c:dLbls>
          <c:showLegendKey val="0"/>
          <c:showVal val="0"/>
          <c:showCatName val="0"/>
          <c:showSerName val="0"/>
          <c:showPercent val="0"/>
          <c:showBubbleSize val="0"/>
        </c:dLbls>
        <c:marker val="1"/>
        <c:smooth val="0"/>
        <c:axId val="479550984"/>
        <c:axId val="479549416"/>
      </c:lineChart>
      <c:dateAx>
        <c:axId val="479550984"/>
        <c:scaling>
          <c:orientation val="minMax"/>
        </c:scaling>
        <c:delete val="1"/>
        <c:axPos val="b"/>
        <c:numFmt formatCode="ge" sourceLinked="1"/>
        <c:majorTickMark val="none"/>
        <c:minorTickMark val="none"/>
        <c:tickLblPos val="none"/>
        <c:crossAx val="479549416"/>
        <c:crosses val="autoZero"/>
        <c:auto val="1"/>
        <c:lblOffset val="100"/>
        <c:baseTimeUnit val="years"/>
      </c:dateAx>
      <c:valAx>
        <c:axId val="47954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55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6120325</c:v>
                </c:pt>
                <c:pt idx="4">
                  <c:v>6364189</c:v>
                </c:pt>
              </c:numCache>
            </c:numRef>
          </c:val>
          <c:extLst xmlns:c16r2="http://schemas.microsoft.com/office/drawing/2015/06/chart">
            <c:ext xmlns:c16="http://schemas.microsoft.com/office/drawing/2014/chart" uri="{C3380CC4-5D6E-409C-BE32-E72D297353CC}">
              <c16:uniqueId val="{00000000-C4F3-4A84-B05B-F63A492E4986}"/>
            </c:ext>
          </c:extLst>
        </c:ser>
        <c:dLbls>
          <c:showLegendKey val="0"/>
          <c:showVal val="0"/>
          <c:showCatName val="0"/>
          <c:showSerName val="0"/>
          <c:showPercent val="0"/>
          <c:showBubbleSize val="0"/>
        </c:dLbls>
        <c:gapWidth val="150"/>
        <c:axId val="479550592"/>
        <c:axId val="47955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47082778</c:v>
                </c:pt>
                <c:pt idx="4">
                  <c:v>48918364</c:v>
                </c:pt>
              </c:numCache>
            </c:numRef>
          </c:val>
          <c:smooth val="0"/>
          <c:extLst xmlns:c16r2="http://schemas.microsoft.com/office/drawing/2015/06/chart">
            <c:ext xmlns:c16="http://schemas.microsoft.com/office/drawing/2014/chart" uri="{C3380CC4-5D6E-409C-BE32-E72D297353CC}">
              <c16:uniqueId val="{00000001-C4F3-4A84-B05B-F63A492E4986}"/>
            </c:ext>
          </c:extLst>
        </c:ser>
        <c:dLbls>
          <c:showLegendKey val="0"/>
          <c:showVal val="0"/>
          <c:showCatName val="0"/>
          <c:showSerName val="0"/>
          <c:showPercent val="0"/>
          <c:showBubbleSize val="0"/>
        </c:dLbls>
        <c:marker val="1"/>
        <c:smooth val="0"/>
        <c:axId val="479550592"/>
        <c:axId val="479551768"/>
      </c:lineChart>
      <c:dateAx>
        <c:axId val="479550592"/>
        <c:scaling>
          <c:orientation val="minMax"/>
        </c:scaling>
        <c:delete val="1"/>
        <c:axPos val="b"/>
        <c:numFmt formatCode="ge" sourceLinked="1"/>
        <c:majorTickMark val="none"/>
        <c:minorTickMark val="none"/>
        <c:tickLblPos val="none"/>
        <c:crossAx val="479551768"/>
        <c:crosses val="autoZero"/>
        <c:auto val="1"/>
        <c:lblOffset val="100"/>
        <c:baseTimeUnit val="years"/>
      </c:dateAx>
      <c:valAx>
        <c:axId val="479551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5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21.7</c:v>
                </c:pt>
                <c:pt idx="4">
                  <c:v>23.2</c:v>
                </c:pt>
              </c:numCache>
            </c:numRef>
          </c:val>
          <c:extLst xmlns:c16r2="http://schemas.microsoft.com/office/drawing/2015/06/chart">
            <c:ext xmlns:c16="http://schemas.microsoft.com/office/drawing/2014/chart" uri="{C3380CC4-5D6E-409C-BE32-E72D297353CC}">
              <c16:uniqueId val="{00000000-1566-4DE2-B5DC-6F0DAF645946}"/>
            </c:ext>
          </c:extLst>
        </c:ser>
        <c:dLbls>
          <c:showLegendKey val="0"/>
          <c:showVal val="0"/>
          <c:showCatName val="0"/>
          <c:showSerName val="0"/>
          <c:showPercent val="0"/>
          <c:showBubbleSize val="0"/>
        </c:dLbls>
        <c:gapWidth val="150"/>
        <c:axId val="479547456"/>
        <c:axId val="4795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23.9</c:v>
                </c:pt>
                <c:pt idx="4">
                  <c:v>23.6</c:v>
                </c:pt>
              </c:numCache>
            </c:numRef>
          </c:val>
          <c:smooth val="0"/>
          <c:extLst xmlns:c16r2="http://schemas.microsoft.com/office/drawing/2015/06/chart">
            <c:ext xmlns:c16="http://schemas.microsoft.com/office/drawing/2014/chart" uri="{C3380CC4-5D6E-409C-BE32-E72D297353CC}">
              <c16:uniqueId val="{00000001-1566-4DE2-B5DC-6F0DAF645946}"/>
            </c:ext>
          </c:extLst>
        </c:ser>
        <c:dLbls>
          <c:showLegendKey val="0"/>
          <c:showVal val="0"/>
          <c:showCatName val="0"/>
          <c:showSerName val="0"/>
          <c:showPercent val="0"/>
          <c:showBubbleSize val="0"/>
        </c:dLbls>
        <c:marker val="1"/>
        <c:smooth val="0"/>
        <c:axId val="479547456"/>
        <c:axId val="479552160"/>
      </c:lineChart>
      <c:dateAx>
        <c:axId val="479547456"/>
        <c:scaling>
          <c:orientation val="minMax"/>
        </c:scaling>
        <c:delete val="1"/>
        <c:axPos val="b"/>
        <c:numFmt formatCode="ge" sourceLinked="1"/>
        <c:majorTickMark val="none"/>
        <c:minorTickMark val="none"/>
        <c:tickLblPos val="none"/>
        <c:crossAx val="479552160"/>
        <c:crosses val="autoZero"/>
        <c:auto val="1"/>
        <c:lblOffset val="100"/>
        <c:baseTimeUnit val="years"/>
      </c:dateAx>
      <c:valAx>
        <c:axId val="47955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5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54.3</c:v>
                </c:pt>
                <c:pt idx="4">
                  <c:v>54.8</c:v>
                </c:pt>
              </c:numCache>
            </c:numRef>
          </c:val>
          <c:extLst xmlns:c16r2="http://schemas.microsoft.com/office/drawing/2015/06/chart">
            <c:ext xmlns:c16="http://schemas.microsoft.com/office/drawing/2014/chart" uri="{C3380CC4-5D6E-409C-BE32-E72D297353CC}">
              <c16:uniqueId val="{00000000-C587-421A-B124-0D120D4F307B}"/>
            </c:ext>
          </c:extLst>
        </c:ser>
        <c:dLbls>
          <c:showLegendKey val="0"/>
          <c:showVal val="0"/>
          <c:showCatName val="0"/>
          <c:showSerName val="0"/>
          <c:showPercent val="0"/>
          <c:showBubbleSize val="0"/>
        </c:dLbls>
        <c:gapWidth val="150"/>
        <c:axId val="479548240"/>
        <c:axId val="47955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56.1</c:v>
                </c:pt>
                <c:pt idx="4">
                  <c:v>56</c:v>
                </c:pt>
              </c:numCache>
            </c:numRef>
          </c:val>
          <c:smooth val="0"/>
          <c:extLst xmlns:c16r2="http://schemas.microsoft.com/office/drawing/2015/06/chart">
            <c:ext xmlns:c16="http://schemas.microsoft.com/office/drawing/2014/chart" uri="{C3380CC4-5D6E-409C-BE32-E72D297353CC}">
              <c16:uniqueId val="{00000001-C587-421A-B124-0D120D4F307B}"/>
            </c:ext>
          </c:extLst>
        </c:ser>
        <c:dLbls>
          <c:showLegendKey val="0"/>
          <c:showVal val="0"/>
          <c:showCatName val="0"/>
          <c:showSerName val="0"/>
          <c:showPercent val="0"/>
          <c:showBubbleSize val="0"/>
        </c:dLbls>
        <c:marker val="1"/>
        <c:smooth val="0"/>
        <c:axId val="479548240"/>
        <c:axId val="479552944"/>
      </c:lineChart>
      <c:dateAx>
        <c:axId val="479548240"/>
        <c:scaling>
          <c:orientation val="minMax"/>
        </c:scaling>
        <c:delete val="1"/>
        <c:axPos val="b"/>
        <c:numFmt formatCode="ge" sourceLinked="1"/>
        <c:majorTickMark val="none"/>
        <c:minorTickMark val="none"/>
        <c:tickLblPos val="none"/>
        <c:crossAx val="479552944"/>
        <c:crosses val="autoZero"/>
        <c:auto val="1"/>
        <c:lblOffset val="100"/>
        <c:baseTimeUnit val="years"/>
      </c:dateAx>
      <c:valAx>
        <c:axId val="47955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54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a:extLst xmlns:a="http://schemas.openxmlformats.org/drawingml/2006/main">
            <a:ext uri="{FF2B5EF4-FFF2-40B4-BE49-F238E27FC236}">
              <a16:creationId xmlns:a16="http://schemas.microsoft.com/office/drawing/2014/main" xmlns="" id="{729295E8-33B8-4970-991A-C75C8BEE7BD6}"/>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a:extLst xmlns:a="http://schemas.openxmlformats.org/drawingml/2006/main">
            <a:ext uri="{FF2B5EF4-FFF2-40B4-BE49-F238E27FC236}">
              <a16:creationId xmlns:a16="http://schemas.microsoft.com/office/drawing/2014/main" xmlns="" id="{B161AED0-69D9-49E0-BDBF-EAEE505D46A2}"/>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a:extLst xmlns:a="http://schemas.openxmlformats.org/drawingml/2006/main">
            <a:ext uri="{FF2B5EF4-FFF2-40B4-BE49-F238E27FC236}">
              <a16:creationId xmlns:a16="http://schemas.microsoft.com/office/drawing/2014/main" xmlns="" id="{351DD18B-BCB6-400D-909C-FB53E4710DE5}"/>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a:extLst xmlns:a="http://schemas.openxmlformats.org/drawingml/2006/main">
            <a:ext uri="{FF2B5EF4-FFF2-40B4-BE49-F238E27FC236}">
              <a16:creationId xmlns:a16="http://schemas.microsoft.com/office/drawing/2014/main" xmlns="" id="{CEEB588D-1164-4B3F-AB72-D3DC7B56EF8E}"/>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a:extLst xmlns:a="http://schemas.openxmlformats.org/drawingml/2006/main">
            <a:ext uri="{FF2B5EF4-FFF2-40B4-BE49-F238E27FC236}">
              <a16:creationId xmlns:a16="http://schemas.microsoft.com/office/drawing/2014/main" xmlns="" id="{6C49A718-B592-4E4B-8553-2B1FE82F8ABE}"/>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a:extLst xmlns:a="http://schemas.openxmlformats.org/drawingml/2006/main">
            <a:ext uri="{FF2B5EF4-FFF2-40B4-BE49-F238E27FC236}">
              <a16:creationId xmlns:a16="http://schemas.microsoft.com/office/drawing/2014/main" xmlns="" id="{B7C428FC-B675-4222-8891-5143AEC87523}"/>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a:extLst xmlns:a="http://schemas.openxmlformats.org/drawingml/2006/main">
            <a:ext uri="{FF2B5EF4-FFF2-40B4-BE49-F238E27FC236}">
              <a16:creationId xmlns:a16="http://schemas.microsoft.com/office/drawing/2014/main" xmlns="" id="{18CCA369-4E09-43A0-ADE8-C056B3C05359}"/>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a:extLst xmlns:a="http://schemas.openxmlformats.org/drawingml/2006/main">
            <a:ext uri="{FF2B5EF4-FFF2-40B4-BE49-F238E27FC236}">
              <a16:creationId xmlns:a16="http://schemas.microsoft.com/office/drawing/2014/main" xmlns="" id="{3E371686-0560-4BB0-8343-9E2D2938BC72}"/>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a:extLst xmlns:a="http://schemas.openxmlformats.org/drawingml/2006/main">
            <a:ext uri="{FF2B5EF4-FFF2-40B4-BE49-F238E27FC236}">
              <a16:creationId xmlns:a16="http://schemas.microsoft.com/office/drawing/2014/main" xmlns="" id="{9701E81A-8F05-436A-8031-46FD3F505A89}"/>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a:extLst xmlns:a="http://schemas.openxmlformats.org/drawingml/2006/main">
            <a:ext uri="{FF2B5EF4-FFF2-40B4-BE49-F238E27FC236}">
              <a16:creationId xmlns:a16="http://schemas.microsoft.com/office/drawing/2014/main" xmlns="" id="{55C605D2-ED5C-4842-83F1-6609F9F6BC40}"/>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a:extLst xmlns:a="http://schemas.openxmlformats.org/drawingml/2006/main">
            <a:ext uri="{FF2B5EF4-FFF2-40B4-BE49-F238E27FC236}">
              <a16:creationId xmlns:a16="http://schemas.microsoft.com/office/drawing/2014/main" xmlns="" id="{5B699F71-FF3D-44F3-8720-520288C5894D}"/>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1" zoomScaleNormal="100" zoomScaleSheetLayoutView="70" workbookViewId="0">
      <selection activeCell="NZ9" sqref="NZ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熊本県地方独立行政法人くまもと県北病院機構　公立玉名中央病院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302</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19013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183</v>
      </c>
      <c r="NN18" s="124"/>
      <c r="NO18" s="119" t="s">
        <v>73</v>
      </c>
      <c r="NP18" s="120"/>
      <c r="NQ18" s="120"/>
      <c r="NR18" s="123" t="s">
        <v>183</v>
      </c>
      <c r="NS18" s="124"/>
      <c r="NT18" s="119" t="s">
        <v>38</v>
      </c>
      <c r="NU18" s="120"/>
      <c r="NV18" s="120"/>
      <c r="NW18" s="123" t="s">
        <v>183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t="str">
        <f>データ!AI7</f>
        <v>-</v>
      </c>
      <c r="AF33" s="88"/>
      <c r="AG33" s="88"/>
      <c r="AH33" s="88"/>
      <c r="AI33" s="88"/>
      <c r="AJ33" s="88"/>
      <c r="AK33" s="88"/>
      <c r="AL33" s="88"/>
      <c r="AM33" s="88"/>
      <c r="AN33" s="88"/>
      <c r="AO33" s="88"/>
      <c r="AP33" s="88"/>
      <c r="AQ33" s="88"/>
      <c r="AR33" s="88"/>
      <c r="AS33" s="89"/>
      <c r="AT33" s="87" t="str">
        <f>データ!AJ7</f>
        <v>-</v>
      </c>
      <c r="AU33" s="88"/>
      <c r="AV33" s="88"/>
      <c r="AW33" s="88"/>
      <c r="AX33" s="88"/>
      <c r="AY33" s="88"/>
      <c r="AZ33" s="88"/>
      <c r="BA33" s="88"/>
      <c r="BB33" s="88"/>
      <c r="BC33" s="88"/>
      <c r="BD33" s="88"/>
      <c r="BE33" s="88"/>
      <c r="BF33" s="88"/>
      <c r="BG33" s="88"/>
      <c r="BH33" s="89"/>
      <c r="BI33" s="87">
        <f>データ!AK7</f>
        <v>106.9</v>
      </c>
      <c r="BJ33" s="88"/>
      <c r="BK33" s="88"/>
      <c r="BL33" s="88"/>
      <c r="BM33" s="88"/>
      <c r="BN33" s="88"/>
      <c r="BO33" s="88"/>
      <c r="BP33" s="88"/>
      <c r="BQ33" s="88"/>
      <c r="BR33" s="88"/>
      <c r="BS33" s="88"/>
      <c r="BT33" s="88"/>
      <c r="BU33" s="88"/>
      <c r="BV33" s="88"/>
      <c r="BW33" s="89"/>
      <c r="BX33" s="87">
        <f>データ!AL7</f>
        <v>104.1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t="str">
        <f>データ!AT7</f>
        <v>-</v>
      </c>
      <c r="DT33" s="88"/>
      <c r="DU33" s="88"/>
      <c r="DV33" s="88"/>
      <c r="DW33" s="88"/>
      <c r="DX33" s="88"/>
      <c r="DY33" s="88"/>
      <c r="DZ33" s="88"/>
      <c r="EA33" s="88"/>
      <c r="EB33" s="88"/>
      <c r="EC33" s="88"/>
      <c r="ED33" s="88"/>
      <c r="EE33" s="88"/>
      <c r="EF33" s="88"/>
      <c r="EG33" s="89"/>
      <c r="EH33" s="87" t="str">
        <f>データ!AU7</f>
        <v>-</v>
      </c>
      <c r="EI33" s="88"/>
      <c r="EJ33" s="88"/>
      <c r="EK33" s="88"/>
      <c r="EL33" s="88"/>
      <c r="EM33" s="88"/>
      <c r="EN33" s="88"/>
      <c r="EO33" s="88"/>
      <c r="EP33" s="88"/>
      <c r="EQ33" s="88"/>
      <c r="ER33" s="88"/>
      <c r="ES33" s="88"/>
      <c r="ET33" s="88"/>
      <c r="EU33" s="88"/>
      <c r="EV33" s="89"/>
      <c r="EW33" s="87">
        <f>データ!AV7</f>
        <v>98.1</v>
      </c>
      <c r="EX33" s="88"/>
      <c r="EY33" s="88"/>
      <c r="EZ33" s="88"/>
      <c r="FA33" s="88"/>
      <c r="FB33" s="88"/>
      <c r="FC33" s="88"/>
      <c r="FD33" s="88"/>
      <c r="FE33" s="88"/>
      <c r="FF33" s="88"/>
      <c r="FG33" s="88"/>
      <c r="FH33" s="88"/>
      <c r="FI33" s="88"/>
      <c r="FJ33" s="88"/>
      <c r="FK33" s="89"/>
      <c r="FL33" s="87">
        <f>データ!AW7</f>
        <v>100.6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t="str">
        <f>データ!BE7</f>
        <v>-</v>
      </c>
      <c r="HH33" s="88"/>
      <c r="HI33" s="88"/>
      <c r="HJ33" s="88"/>
      <c r="HK33" s="88"/>
      <c r="HL33" s="88"/>
      <c r="HM33" s="88"/>
      <c r="HN33" s="88"/>
      <c r="HO33" s="88"/>
      <c r="HP33" s="88"/>
      <c r="HQ33" s="88"/>
      <c r="HR33" s="88"/>
      <c r="HS33" s="88"/>
      <c r="HT33" s="88"/>
      <c r="HU33" s="89"/>
      <c r="HV33" s="87" t="str">
        <f>データ!BF7</f>
        <v>-</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t="str">
        <f>データ!BP7</f>
        <v>-</v>
      </c>
      <c r="KV33" s="88"/>
      <c r="KW33" s="88"/>
      <c r="KX33" s="88"/>
      <c r="KY33" s="88"/>
      <c r="KZ33" s="88"/>
      <c r="LA33" s="88"/>
      <c r="LB33" s="88"/>
      <c r="LC33" s="88"/>
      <c r="LD33" s="88"/>
      <c r="LE33" s="88"/>
      <c r="LF33" s="88"/>
      <c r="LG33" s="88"/>
      <c r="LH33" s="88"/>
      <c r="LI33" s="89"/>
      <c r="LJ33" s="87" t="str">
        <f>データ!BQ7</f>
        <v>-</v>
      </c>
      <c r="LK33" s="88"/>
      <c r="LL33" s="88"/>
      <c r="LM33" s="88"/>
      <c r="LN33" s="88"/>
      <c r="LO33" s="88"/>
      <c r="LP33" s="88"/>
      <c r="LQ33" s="88"/>
      <c r="LR33" s="88"/>
      <c r="LS33" s="88"/>
      <c r="LT33" s="88"/>
      <c r="LU33" s="88"/>
      <c r="LV33" s="88"/>
      <c r="LW33" s="88"/>
      <c r="LX33" s="89"/>
      <c r="LY33" s="87">
        <f>データ!BR7</f>
        <v>97.9</v>
      </c>
      <c r="LZ33" s="88"/>
      <c r="MA33" s="88"/>
      <c r="MB33" s="88"/>
      <c r="MC33" s="88"/>
      <c r="MD33" s="88"/>
      <c r="ME33" s="88"/>
      <c r="MF33" s="88"/>
      <c r="MG33" s="88"/>
      <c r="MH33" s="88"/>
      <c r="MI33" s="88"/>
      <c r="MJ33" s="88"/>
      <c r="MK33" s="88"/>
      <c r="ML33" s="88"/>
      <c r="MM33" s="89"/>
      <c r="MN33" s="87">
        <f>データ!BS7</f>
        <v>91.9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t="str">
        <f>データ!AN7</f>
        <v>-</v>
      </c>
      <c r="AF34" s="88"/>
      <c r="AG34" s="88"/>
      <c r="AH34" s="88"/>
      <c r="AI34" s="88"/>
      <c r="AJ34" s="88"/>
      <c r="AK34" s="88"/>
      <c r="AL34" s="88"/>
      <c r="AM34" s="88"/>
      <c r="AN34" s="88"/>
      <c r="AO34" s="88"/>
      <c r="AP34" s="88"/>
      <c r="AQ34" s="88"/>
      <c r="AR34" s="88"/>
      <c r="AS34" s="89"/>
      <c r="AT34" s="87" t="str">
        <f>データ!AO7</f>
        <v>-</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t="str">
        <f>データ!AY7</f>
        <v>-</v>
      </c>
      <c r="DT34" s="88"/>
      <c r="DU34" s="88"/>
      <c r="DV34" s="88"/>
      <c r="DW34" s="88"/>
      <c r="DX34" s="88"/>
      <c r="DY34" s="88"/>
      <c r="DZ34" s="88"/>
      <c r="EA34" s="88"/>
      <c r="EB34" s="88"/>
      <c r="EC34" s="88"/>
      <c r="ED34" s="88"/>
      <c r="EE34" s="88"/>
      <c r="EF34" s="88"/>
      <c r="EG34" s="89"/>
      <c r="EH34" s="87" t="str">
        <f>データ!AZ7</f>
        <v>-</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t="str">
        <f>データ!BJ7</f>
        <v>-</v>
      </c>
      <c r="HH34" s="88"/>
      <c r="HI34" s="88"/>
      <c r="HJ34" s="88"/>
      <c r="HK34" s="88"/>
      <c r="HL34" s="88"/>
      <c r="HM34" s="88"/>
      <c r="HN34" s="88"/>
      <c r="HO34" s="88"/>
      <c r="HP34" s="88"/>
      <c r="HQ34" s="88"/>
      <c r="HR34" s="88"/>
      <c r="HS34" s="88"/>
      <c r="HT34" s="88"/>
      <c r="HU34" s="89"/>
      <c r="HV34" s="87" t="str">
        <f>データ!BK7</f>
        <v>-</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t="str">
        <f>データ!BU7</f>
        <v>-</v>
      </c>
      <c r="KV34" s="88"/>
      <c r="KW34" s="88"/>
      <c r="KX34" s="88"/>
      <c r="KY34" s="88"/>
      <c r="KZ34" s="88"/>
      <c r="LA34" s="88"/>
      <c r="LB34" s="88"/>
      <c r="LC34" s="88"/>
      <c r="LD34" s="88"/>
      <c r="LE34" s="88"/>
      <c r="LF34" s="88"/>
      <c r="LG34" s="88"/>
      <c r="LH34" s="88"/>
      <c r="LI34" s="89"/>
      <c r="LJ34" s="87" t="str">
        <f>データ!BV7</f>
        <v>-</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186</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t="str">
        <f>データ!CB7</f>
        <v>-</v>
      </c>
      <c r="AU55" s="106"/>
      <c r="AV55" s="106"/>
      <c r="AW55" s="106"/>
      <c r="AX55" s="106"/>
      <c r="AY55" s="106"/>
      <c r="AZ55" s="106"/>
      <c r="BA55" s="106"/>
      <c r="BB55" s="106"/>
      <c r="BC55" s="106"/>
      <c r="BD55" s="106"/>
      <c r="BE55" s="106"/>
      <c r="BF55" s="106"/>
      <c r="BG55" s="106"/>
      <c r="BH55" s="107"/>
      <c r="BI55" s="105">
        <f>データ!CC7</f>
        <v>42202</v>
      </c>
      <c r="BJ55" s="106"/>
      <c r="BK55" s="106"/>
      <c r="BL55" s="106"/>
      <c r="BM55" s="106"/>
      <c r="BN55" s="106"/>
      <c r="BO55" s="106"/>
      <c r="BP55" s="106"/>
      <c r="BQ55" s="106"/>
      <c r="BR55" s="106"/>
      <c r="BS55" s="106"/>
      <c r="BT55" s="106"/>
      <c r="BU55" s="106"/>
      <c r="BV55" s="106"/>
      <c r="BW55" s="107"/>
      <c r="BX55" s="105">
        <f>データ!CD7</f>
        <v>45584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t="str">
        <f>データ!CL7</f>
        <v>-</v>
      </c>
      <c r="DT55" s="106"/>
      <c r="DU55" s="106"/>
      <c r="DV55" s="106"/>
      <c r="DW55" s="106"/>
      <c r="DX55" s="106"/>
      <c r="DY55" s="106"/>
      <c r="DZ55" s="106"/>
      <c r="EA55" s="106"/>
      <c r="EB55" s="106"/>
      <c r="EC55" s="106"/>
      <c r="ED55" s="106"/>
      <c r="EE55" s="106"/>
      <c r="EF55" s="106"/>
      <c r="EG55" s="107"/>
      <c r="EH55" s="105" t="str">
        <f>データ!CM7</f>
        <v>-</v>
      </c>
      <c r="EI55" s="106"/>
      <c r="EJ55" s="106"/>
      <c r="EK55" s="106"/>
      <c r="EL55" s="106"/>
      <c r="EM55" s="106"/>
      <c r="EN55" s="106"/>
      <c r="EO55" s="106"/>
      <c r="EP55" s="106"/>
      <c r="EQ55" s="106"/>
      <c r="ER55" s="106"/>
      <c r="ES55" s="106"/>
      <c r="ET55" s="106"/>
      <c r="EU55" s="106"/>
      <c r="EV55" s="107"/>
      <c r="EW55" s="105">
        <f>データ!CN7</f>
        <v>17431</v>
      </c>
      <c r="EX55" s="106"/>
      <c r="EY55" s="106"/>
      <c r="EZ55" s="106"/>
      <c r="FA55" s="106"/>
      <c r="FB55" s="106"/>
      <c r="FC55" s="106"/>
      <c r="FD55" s="106"/>
      <c r="FE55" s="106"/>
      <c r="FF55" s="106"/>
      <c r="FG55" s="106"/>
      <c r="FH55" s="106"/>
      <c r="FI55" s="106"/>
      <c r="FJ55" s="106"/>
      <c r="FK55" s="107"/>
      <c r="FL55" s="105">
        <f>データ!CO7</f>
        <v>17911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t="str">
        <f>データ!CW7</f>
        <v>-</v>
      </c>
      <c r="HH55" s="88"/>
      <c r="HI55" s="88"/>
      <c r="HJ55" s="88"/>
      <c r="HK55" s="88"/>
      <c r="HL55" s="88"/>
      <c r="HM55" s="88"/>
      <c r="HN55" s="88"/>
      <c r="HO55" s="88"/>
      <c r="HP55" s="88"/>
      <c r="HQ55" s="88"/>
      <c r="HR55" s="88"/>
      <c r="HS55" s="88"/>
      <c r="HT55" s="88"/>
      <c r="HU55" s="89"/>
      <c r="HV55" s="87" t="str">
        <f>データ!CX7</f>
        <v>-</v>
      </c>
      <c r="HW55" s="88"/>
      <c r="HX55" s="88"/>
      <c r="HY55" s="88"/>
      <c r="HZ55" s="88"/>
      <c r="IA55" s="88"/>
      <c r="IB55" s="88"/>
      <c r="IC55" s="88"/>
      <c r="ID55" s="88"/>
      <c r="IE55" s="88"/>
      <c r="IF55" s="88"/>
      <c r="IG55" s="88"/>
      <c r="IH55" s="88"/>
      <c r="II55" s="88"/>
      <c r="IJ55" s="89"/>
      <c r="IK55" s="87">
        <f>データ!CY7</f>
        <v>54.3</v>
      </c>
      <c r="IL55" s="88"/>
      <c r="IM55" s="88"/>
      <c r="IN55" s="88"/>
      <c r="IO55" s="88"/>
      <c r="IP55" s="88"/>
      <c r="IQ55" s="88"/>
      <c r="IR55" s="88"/>
      <c r="IS55" s="88"/>
      <c r="IT55" s="88"/>
      <c r="IU55" s="88"/>
      <c r="IV55" s="88"/>
      <c r="IW55" s="88"/>
      <c r="IX55" s="88"/>
      <c r="IY55" s="89"/>
      <c r="IZ55" s="87">
        <f>データ!CZ7</f>
        <v>54.8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t="str">
        <f>データ!DH7</f>
        <v>-</v>
      </c>
      <c r="KV55" s="88"/>
      <c r="KW55" s="88"/>
      <c r="KX55" s="88"/>
      <c r="KY55" s="88"/>
      <c r="KZ55" s="88"/>
      <c r="LA55" s="88"/>
      <c r="LB55" s="88"/>
      <c r="LC55" s="88"/>
      <c r="LD55" s="88"/>
      <c r="LE55" s="88"/>
      <c r="LF55" s="88"/>
      <c r="LG55" s="88"/>
      <c r="LH55" s="88"/>
      <c r="LI55" s="89"/>
      <c r="LJ55" s="87" t="str">
        <f>データ!DI7</f>
        <v>-</v>
      </c>
      <c r="LK55" s="88"/>
      <c r="LL55" s="88"/>
      <c r="LM55" s="88"/>
      <c r="LN55" s="88"/>
      <c r="LO55" s="88"/>
      <c r="LP55" s="88"/>
      <c r="LQ55" s="88"/>
      <c r="LR55" s="88"/>
      <c r="LS55" s="88"/>
      <c r="LT55" s="88"/>
      <c r="LU55" s="88"/>
      <c r="LV55" s="88"/>
      <c r="LW55" s="88"/>
      <c r="LX55" s="89"/>
      <c r="LY55" s="87">
        <f>データ!DJ7</f>
        <v>21.7</v>
      </c>
      <c r="LZ55" s="88"/>
      <c r="MA55" s="88"/>
      <c r="MB55" s="88"/>
      <c r="MC55" s="88"/>
      <c r="MD55" s="88"/>
      <c r="ME55" s="88"/>
      <c r="MF55" s="88"/>
      <c r="MG55" s="88"/>
      <c r="MH55" s="88"/>
      <c r="MI55" s="88"/>
      <c r="MJ55" s="88"/>
      <c r="MK55" s="88"/>
      <c r="ML55" s="88"/>
      <c r="MM55" s="89"/>
      <c r="MN55" s="87">
        <f>データ!DK7</f>
        <v>23.2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t="str">
        <f>データ!CF7</f>
        <v>-</v>
      </c>
      <c r="AF56" s="106"/>
      <c r="AG56" s="106"/>
      <c r="AH56" s="106"/>
      <c r="AI56" s="106"/>
      <c r="AJ56" s="106"/>
      <c r="AK56" s="106"/>
      <c r="AL56" s="106"/>
      <c r="AM56" s="106"/>
      <c r="AN56" s="106"/>
      <c r="AO56" s="106"/>
      <c r="AP56" s="106"/>
      <c r="AQ56" s="106"/>
      <c r="AR56" s="106"/>
      <c r="AS56" s="107"/>
      <c r="AT56" s="105" t="str">
        <f>データ!CG7</f>
        <v>-</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t="str">
        <f>データ!CQ7</f>
        <v>-</v>
      </c>
      <c r="DT56" s="106"/>
      <c r="DU56" s="106"/>
      <c r="DV56" s="106"/>
      <c r="DW56" s="106"/>
      <c r="DX56" s="106"/>
      <c r="DY56" s="106"/>
      <c r="DZ56" s="106"/>
      <c r="EA56" s="106"/>
      <c r="EB56" s="106"/>
      <c r="EC56" s="106"/>
      <c r="ED56" s="106"/>
      <c r="EE56" s="106"/>
      <c r="EF56" s="106"/>
      <c r="EG56" s="107"/>
      <c r="EH56" s="105" t="str">
        <f>データ!CR7</f>
        <v>-</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t="str">
        <f>データ!DB7</f>
        <v>-</v>
      </c>
      <c r="HH56" s="88"/>
      <c r="HI56" s="88"/>
      <c r="HJ56" s="88"/>
      <c r="HK56" s="88"/>
      <c r="HL56" s="88"/>
      <c r="HM56" s="88"/>
      <c r="HN56" s="88"/>
      <c r="HO56" s="88"/>
      <c r="HP56" s="88"/>
      <c r="HQ56" s="88"/>
      <c r="HR56" s="88"/>
      <c r="HS56" s="88"/>
      <c r="HT56" s="88"/>
      <c r="HU56" s="89"/>
      <c r="HV56" s="87" t="str">
        <f>データ!DC7</f>
        <v>-</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t="str">
        <f>データ!DM7</f>
        <v>-</v>
      </c>
      <c r="KV56" s="88"/>
      <c r="KW56" s="88"/>
      <c r="KX56" s="88"/>
      <c r="KY56" s="88"/>
      <c r="KZ56" s="88"/>
      <c r="LA56" s="88"/>
      <c r="LB56" s="88"/>
      <c r="LC56" s="88"/>
      <c r="LD56" s="88"/>
      <c r="LE56" s="88"/>
      <c r="LF56" s="88"/>
      <c r="LG56" s="88"/>
      <c r="LH56" s="88"/>
      <c r="LI56" s="89"/>
      <c r="LJ56" s="87" t="str">
        <f>データ!DN7</f>
        <v>-</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9.4</v>
      </c>
      <c r="CA79" s="82"/>
      <c r="CB79" s="82"/>
      <c r="CC79" s="82"/>
      <c r="CD79" s="82"/>
      <c r="CE79" s="82"/>
      <c r="CF79" s="82"/>
      <c r="CG79" s="82"/>
      <c r="CH79" s="82"/>
      <c r="CI79" s="82"/>
      <c r="CJ79" s="82"/>
      <c r="CK79" s="82"/>
      <c r="CL79" s="82"/>
      <c r="CM79" s="82"/>
      <c r="CN79" s="82"/>
      <c r="CO79" s="82"/>
      <c r="CP79" s="82"/>
      <c r="CQ79" s="82"/>
      <c r="CR79" s="82"/>
      <c r="CS79" s="82">
        <f>データ!DV7</f>
        <v>25.8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17.899999999999999</v>
      </c>
      <c r="GU79" s="82"/>
      <c r="GV79" s="82"/>
      <c r="GW79" s="82"/>
      <c r="GX79" s="82"/>
      <c r="GY79" s="82"/>
      <c r="GZ79" s="82"/>
      <c r="HA79" s="82"/>
      <c r="HB79" s="82"/>
      <c r="HC79" s="82"/>
      <c r="HD79" s="82"/>
      <c r="HE79" s="82"/>
      <c r="HF79" s="82"/>
      <c r="HG79" s="82"/>
      <c r="HH79" s="82"/>
      <c r="HI79" s="82"/>
      <c r="HJ79" s="82"/>
      <c r="HK79" s="82"/>
      <c r="HL79" s="82"/>
      <c r="HM79" s="82">
        <f>データ!EG7</f>
        <v>46.4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t="str">
        <f>データ!EO7</f>
        <v>-</v>
      </c>
      <c r="KD79" s="81"/>
      <c r="KE79" s="81"/>
      <c r="KF79" s="81"/>
      <c r="KG79" s="81"/>
      <c r="KH79" s="81"/>
      <c r="KI79" s="81"/>
      <c r="KJ79" s="81"/>
      <c r="KK79" s="81"/>
      <c r="KL79" s="81"/>
      <c r="KM79" s="81"/>
      <c r="KN79" s="81"/>
      <c r="KO79" s="81"/>
      <c r="KP79" s="81"/>
      <c r="KQ79" s="81"/>
      <c r="KR79" s="81"/>
      <c r="KS79" s="81"/>
      <c r="KT79" s="81"/>
      <c r="KU79" s="81"/>
      <c r="KV79" s="81" t="str">
        <f>データ!EP7</f>
        <v>-</v>
      </c>
      <c r="KW79" s="81"/>
      <c r="KX79" s="81"/>
      <c r="KY79" s="81"/>
      <c r="KZ79" s="81"/>
      <c r="LA79" s="81"/>
      <c r="LB79" s="81"/>
      <c r="LC79" s="81"/>
      <c r="LD79" s="81"/>
      <c r="LE79" s="81"/>
      <c r="LF79" s="81"/>
      <c r="LG79" s="81"/>
      <c r="LH79" s="81"/>
      <c r="LI79" s="81"/>
      <c r="LJ79" s="81"/>
      <c r="LK79" s="81"/>
      <c r="LL79" s="81"/>
      <c r="LM79" s="81"/>
      <c r="LN79" s="81"/>
      <c r="LO79" s="81">
        <f>データ!EQ7</f>
        <v>6120325</v>
      </c>
      <c r="LP79" s="81"/>
      <c r="LQ79" s="81"/>
      <c r="LR79" s="81"/>
      <c r="LS79" s="81"/>
      <c r="LT79" s="81"/>
      <c r="LU79" s="81"/>
      <c r="LV79" s="81"/>
      <c r="LW79" s="81"/>
      <c r="LX79" s="81"/>
      <c r="LY79" s="81"/>
      <c r="LZ79" s="81"/>
      <c r="MA79" s="81"/>
      <c r="MB79" s="81"/>
      <c r="MC79" s="81"/>
      <c r="MD79" s="81"/>
      <c r="ME79" s="81"/>
      <c r="MF79" s="81"/>
      <c r="MG79" s="81"/>
      <c r="MH79" s="81">
        <f>データ!ER7</f>
        <v>6364189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t="str">
        <f>データ!ET7</f>
        <v>-</v>
      </c>
      <c r="KD80" s="81"/>
      <c r="KE80" s="81"/>
      <c r="KF80" s="81"/>
      <c r="KG80" s="81"/>
      <c r="KH80" s="81"/>
      <c r="KI80" s="81"/>
      <c r="KJ80" s="81"/>
      <c r="KK80" s="81"/>
      <c r="KL80" s="81"/>
      <c r="KM80" s="81"/>
      <c r="KN80" s="81"/>
      <c r="KO80" s="81"/>
      <c r="KP80" s="81"/>
      <c r="KQ80" s="81"/>
      <c r="KR80" s="81"/>
      <c r="KS80" s="81"/>
      <c r="KT80" s="81"/>
      <c r="KU80" s="81"/>
      <c r="KV80" s="81" t="str">
        <f>データ!EU7</f>
        <v>-</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e6xGoudCNDl05y55beGcVb47H/mkskmVA2FGzPLQOKQT1BQoIS03qfRoOXV2q4oWVTQnxkNk+3wc7Iz8sY46g==" saltValue="7eEq09u7wR4XppR3DUDhv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142</v>
      </c>
      <c r="AW5" s="64" t="s">
        <v>152</v>
      </c>
      <c r="AX5" s="64" t="s">
        <v>144</v>
      </c>
      <c r="AY5" s="64" t="s">
        <v>145</v>
      </c>
      <c r="AZ5" s="64" t="s">
        <v>146</v>
      </c>
      <c r="BA5" s="64" t="s">
        <v>147</v>
      </c>
      <c r="BB5" s="64" t="s">
        <v>148</v>
      </c>
      <c r="BC5" s="64" t="s">
        <v>149</v>
      </c>
      <c r="BD5" s="64" t="s">
        <v>150</v>
      </c>
      <c r="BE5" s="64" t="s">
        <v>153</v>
      </c>
      <c r="BF5" s="64" t="s">
        <v>154</v>
      </c>
      <c r="BG5" s="64" t="s">
        <v>155</v>
      </c>
      <c r="BH5" s="64" t="s">
        <v>152</v>
      </c>
      <c r="BI5" s="64" t="s">
        <v>144</v>
      </c>
      <c r="BJ5" s="64" t="s">
        <v>145</v>
      </c>
      <c r="BK5" s="64" t="s">
        <v>146</v>
      </c>
      <c r="BL5" s="64" t="s">
        <v>147</v>
      </c>
      <c r="BM5" s="64" t="s">
        <v>148</v>
      </c>
      <c r="BN5" s="64" t="s">
        <v>149</v>
      </c>
      <c r="BO5" s="64" t="s">
        <v>150</v>
      </c>
      <c r="BP5" s="64" t="s">
        <v>140</v>
      </c>
      <c r="BQ5" s="64" t="s">
        <v>156</v>
      </c>
      <c r="BR5" s="64" t="s">
        <v>155</v>
      </c>
      <c r="BS5" s="64" t="s">
        <v>143</v>
      </c>
      <c r="BT5" s="64" t="s">
        <v>144</v>
      </c>
      <c r="BU5" s="64" t="s">
        <v>145</v>
      </c>
      <c r="BV5" s="64" t="s">
        <v>146</v>
      </c>
      <c r="BW5" s="64" t="s">
        <v>147</v>
      </c>
      <c r="BX5" s="64" t="s">
        <v>148</v>
      </c>
      <c r="BY5" s="64" t="s">
        <v>149</v>
      </c>
      <c r="BZ5" s="64" t="s">
        <v>157</v>
      </c>
      <c r="CA5" s="64" t="s">
        <v>158</v>
      </c>
      <c r="CB5" s="64" t="s">
        <v>151</v>
      </c>
      <c r="CC5" s="64" t="s">
        <v>142</v>
      </c>
      <c r="CD5" s="64" t="s">
        <v>143</v>
      </c>
      <c r="CE5" s="64" t="s">
        <v>144</v>
      </c>
      <c r="CF5" s="64" t="s">
        <v>145</v>
      </c>
      <c r="CG5" s="64" t="s">
        <v>146</v>
      </c>
      <c r="CH5" s="64" t="s">
        <v>147</v>
      </c>
      <c r="CI5" s="64" t="s">
        <v>148</v>
      </c>
      <c r="CJ5" s="64" t="s">
        <v>149</v>
      </c>
      <c r="CK5" s="64" t="s">
        <v>150</v>
      </c>
      <c r="CL5" s="64" t="s">
        <v>153</v>
      </c>
      <c r="CM5" s="64" t="s">
        <v>154</v>
      </c>
      <c r="CN5" s="64" t="s">
        <v>142</v>
      </c>
      <c r="CO5" s="64" t="s">
        <v>143</v>
      </c>
      <c r="CP5" s="64" t="s">
        <v>144</v>
      </c>
      <c r="CQ5" s="64" t="s">
        <v>145</v>
      </c>
      <c r="CR5" s="64" t="s">
        <v>146</v>
      </c>
      <c r="CS5" s="64" t="s">
        <v>147</v>
      </c>
      <c r="CT5" s="64" t="s">
        <v>148</v>
      </c>
      <c r="CU5" s="64" t="s">
        <v>149</v>
      </c>
      <c r="CV5" s="64" t="s">
        <v>150</v>
      </c>
      <c r="CW5" s="64" t="s">
        <v>159</v>
      </c>
      <c r="CX5" s="64" t="s">
        <v>151</v>
      </c>
      <c r="CY5" s="64" t="s">
        <v>155</v>
      </c>
      <c r="CZ5" s="64" t="s">
        <v>143</v>
      </c>
      <c r="DA5" s="64" t="s">
        <v>144</v>
      </c>
      <c r="DB5" s="64" t="s">
        <v>145</v>
      </c>
      <c r="DC5" s="64" t="s">
        <v>146</v>
      </c>
      <c r="DD5" s="64" t="s">
        <v>147</v>
      </c>
      <c r="DE5" s="64" t="s">
        <v>148</v>
      </c>
      <c r="DF5" s="64" t="s">
        <v>149</v>
      </c>
      <c r="DG5" s="64" t="s">
        <v>139</v>
      </c>
      <c r="DH5" s="64" t="s">
        <v>140</v>
      </c>
      <c r="DI5" s="64" t="s">
        <v>151</v>
      </c>
      <c r="DJ5" s="64" t="s">
        <v>142</v>
      </c>
      <c r="DK5" s="64" t="s">
        <v>143</v>
      </c>
      <c r="DL5" s="64" t="s">
        <v>144</v>
      </c>
      <c r="DM5" s="64" t="s">
        <v>145</v>
      </c>
      <c r="DN5" s="64" t="s">
        <v>146</v>
      </c>
      <c r="DO5" s="64" t="s">
        <v>147</v>
      </c>
      <c r="DP5" s="64" t="s">
        <v>148</v>
      </c>
      <c r="DQ5" s="64" t="s">
        <v>149</v>
      </c>
      <c r="DR5" s="64" t="s">
        <v>139</v>
      </c>
      <c r="DS5" s="64" t="s">
        <v>140</v>
      </c>
      <c r="DT5" s="64" t="s">
        <v>156</v>
      </c>
      <c r="DU5" s="64" t="s">
        <v>142</v>
      </c>
      <c r="DV5" s="64" t="s">
        <v>152</v>
      </c>
      <c r="DW5" s="64" t="s">
        <v>144</v>
      </c>
      <c r="DX5" s="64" t="s">
        <v>145</v>
      </c>
      <c r="DY5" s="64" t="s">
        <v>146</v>
      </c>
      <c r="DZ5" s="64" t="s">
        <v>147</v>
      </c>
      <c r="EA5" s="64" t="s">
        <v>148</v>
      </c>
      <c r="EB5" s="64" t="s">
        <v>149</v>
      </c>
      <c r="EC5" s="64" t="s">
        <v>139</v>
      </c>
      <c r="ED5" s="64" t="s">
        <v>140</v>
      </c>
      <c r="EE5" s="64" t="s">
        <v>156</v>
      </c>
      <c r="EF5" s="64" t="s">
        <v>160</v>
      </c>
      <c r="EG5" s="64" t="s">
        <v>152</v>
      </c>
      <c r="EH5" s="64" t="s">
        <v>144</v>
      </c>
      <c r="EI5" s="64" t="s">
        <v>145</v>
      </c>
      <c r="EJ5" s="64" t="s">
        <v>146</v>
      </c>
      <c r="EK5" s="64" t="s">
        <v>147</v>
      </c>
      <c r="EL5" s="64" t="s">
        <v>148</v>
      </c>
      <c r="EM5" s="64" t="s">
        <v>161</v>
      </c>
      <c r="EN5" s="64" t="s">
        <v>139</v>
      </c>
      <c r="EO5" s="64" t="s">
        <v>153</v>
      </c>
      <c r="EP5" s="64" t="s">
        <v>156</v>
      </c>
      <c r="EQ5" s="64" t="s">
        <v>155</v>
      </c>
      <c r="ER5" s="64" t="s">
        <v>143</v>
      </c>
      <c r="ES5" s="64" t="s">
        <v>144</v>
      </c>
      <c r="ET5" s="64" t="s">
        <v>145</v>
      </c>
      <c r="EU5" s="64" t="s">
        <v>146</v>
      </c>
      <c r="EV5" s="64" t="s">
        <v>147</v>
      </c>
      <c r="EW5" s="64" t="s">
        <v>148</v>
      </c>
      <c r="EX5" s="64" t="s">
        <v>149</v>
      </c>
    </row>
    <row r="6" spans="1:154" s="69" customFormat="1">
      <c r="A6" s="50" t="s">
        <v>162</v>
      </c>
      <c r="B6" s="65">
        <f>B8</f>
        <v>2018</v>
      </c>
      <c r="C6" s="65">
        <f t="shared" ref="C6:M6" si="2">C8</f>
        <v>437500</v>
      </c>
      <c r="D6" s="65">
        <f t="shared" si="2"/>
        <v>46</v>
      </c>
      <c r="E6" s="65">
        <f t="shared" si="2"/>
        <v>6</v>
      </c>
      <c r="F6" s="65">
        <f t="shared" si="2"/>
        <v>0</v>
      </c>
      <c r="G6" s="65">
        <f t="shared" si="2"/>
        <v>1</v>
      </c>
      <c r="H6" s="160" t="str">
        <f>IF(H8&lt;&gt;I8,H8,"")&amp;IF(I8&lt;&gt;J8,I8,"")&amp;"　"&amp;J8</f>
        <v>熊本県地方独立行政法人くまもと県北病院機構　公立玉名中央病院</v>
      </c>
      <c r="I6" s="161"/>
      <c r="J6" s="162"/>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21</v>
      </c>
      <c r="R6" s="65" t="str">
        <f t="shared" si="3"/>
        <v>対象</v>
      </c>
      <c r="S6" s="65" t="str">
        <f t="shared" si="3"/>
        <v>ド 透 I 未</v>
      </c>
      <c r="T6" s="65" t="str">
        <f t="shared" si="3"/>
        <v>救 臨 災 地 輪</v>
      </c>
      <c r="U6" s="66" t="str">
        <f>U8</f>
        <v>-</v>
      </c>
      <c r="V6" s="66">
        <f>V8</f>
        <v>19013</v>
      </c>
      <c r="W6" s="65" t="str">
        <f>W8</f>
        <v>非該当</v>
      </c>
      <c r="X6" s="65" t="str">
        <f t="shared" si="3"/>
        <v>７：１</v>
      </c>
      <c r="Y6" s="66">
        <f t="shared" si="3"/>
        <v>302</v>
      </c>
      <c r="Z6" s="66" t="str">
        <f t="shared" si="3"/>
        <v>-</v>
      </c>
      <c r="AA6" s="66" t="str">
        <f t="shared" si="3"/>
        <v>-</v>
      </c>
      <c r="AB6" s="66" t="str">
        <f t="shared" si="3"/>
        <v>-</v>
      </c>
      <c r="AC6" s="66" t="str">
        <f t="shared" si="3"/>
        <v>-</v>
      </c>
      <c r="AD6" s="66">
        <f t="shared" si="3"/>
        <v>302</v>
      </c>
      <c r="AE6" s="66">
        <f t="shared" si="3"/>
        <v>302</v>
      </c>
      <c r="AF6" s="66" t="str">
        <f t="shared" si="3"/>
        <v>-</v>
      </c>
      <c r="AG6" s="66">
        <f t="shared" si="3"/>
        <v>302</v>
      </c>
      <c r="AH6" s="67" t="e">
        <f>IF(AH8="-",NA(),AH8)</f>
        <v>#N/A</v>
      </c>
      <c r="AI6" s="67" t="e">
        <f t="shared" ref="AI6:AQ6" si="4">IF(AI8="-",NA(),AI8)</f>
        <v>#N/A</v>
      </c>
      <c r="AJ6" s="67" t="e">
        <f t="shared" si="4"/>
        <v>#N/A</v>
      </c>
      <c r="AK6" s="67">
        <f t="shared" si="4"/>
        <v>106.9</v>
      </c>
      <c r="AL6" s="67">
        <f t="shared" si="4"/>
        <v>104.1</v>
      </c>
      <c r="AM6" s="67" t="e">
        <f t="shared" si="4"/>
        <v>#N/A</v>
      </c>
      <c r="AN6" s="67" t="e">
        <f t="shared" si="4"/>
        <v>#N/A</v>
      </c>
      <c r="AO6" s="67" t="e">
        <f t="shared" si="4"/>
        <v>#N/A</v>
      </c>
      <c r="AP6" s="67">
        <f t="shared" si="4"/>
        <v>97</v>
      </c>
      <c r="AQ6" s="67">
        <f t="shared" si="4"/>
        <v>97.8</v>
      </c>
      <c r="AR6" s="67" t="str">
        <f>IF(AR8="-","【-】","【"&amp;SUBSTITUTE(TEXT(AR8,"#,##0.0"),"-","△")&amp;"】")</f>
        <v>【98.8】</v>
      </c>
      <c r="AS6" s="67" t="e">
        <f>IF(AS8="-",NA(),AS8)</f>
        <v>#N/A</v>
      </c>
      <c r="AT6" s="67" t="e">
        <f t="shared" ref="AT6:BB6" si="5">IF(AT8="-",NA(),AT8)</f>
        <v>#N/A</v>
      </c>
      <c r="AU6" s="67" t="e">
        <f t="shared" si="5"/>
        <v>#N/A</v>
      </c>
      <c r="AV6" s="67">
        <f t="shared" si="5"/>
        <v>98.1</v>
      </c>
      <c r="AW6" s="67">
        <f t="shared" si="5"/>
        <v>100.6</v>
      </c>
      <c r="AX6" s="67" t="e">
        <f t="shared" si="5"/>
        <v>#N/A</v>
      </c>
      <c r="AY6" s="67" t="e">
        <f t="shared" si="5"/>
        <v>#N/A</v>
      </c>
      <c r="AZ6" s="67" t="e">
        <f t="shared" si="5"/>
        <v>#N/A</v>
      </c>
      <c r="BA6" s="67">
        <f t="shared" si="5"/>
        <v>89.6</v>
      </c>
      <c r="BB6" s="67">
        <f t="shared" si="5"/>
        <v>89.7</v>
      </c>
      <c r="BC6" s="67" t="str">
        <f>IF(BC8="-","【-】","【"&amp;SUBSTITUTE(TEXT(BC8,"#,##0.0"),"-","△")&amp;"】")</f>
        <v>【89.7】</v>
      </c>
      <c r="BD6" s="67" t="e">
        <f>IF(BD8="-",NA(),BD8)</f>
        <v>#N/A</v>
      </c>
      <c r="BE6" s="67" t="e">
        <f t="shared" ref="BE6:BM6" si="6">IF(BE8="-",NA(),BE8)</f>
        <v>#N/A</v>
      </c>
      <c r="BF6" s="67" t="e">
        <f t="shared" si="6"/>
        <v>#N/A</v>
      </c>
      <c r="BG6" s="67">
        <f t="shared" si="6"/>
        <v>0</v>
      </c>
      <c r="BH6" s="67">
        <f t="shared" si="6"/>
        <v>0</v>
      </c>
      <c r="BI6" s="67" t="e">
        <f t="shared" si="6"/>
        <v>#N/A</v>
      </c>
      <c r="BJ6" s="67" t="e">
        <f t="shared" si="6"/>
        <v>#N/A</v>
      </c>
      <c r="BK6" s="67" t="e">
        <f t="shared" si="6"/>
        <v>#N/A</v>
      </c>
      <c r="BL6" s="67">
        <f t="shared" si="6"/>
        <v>80.7</v>
      </c>
      <c r="BM6" s="67">
        <f t="shared" si="6"/>
        <v>75.900000000000006</v>
      </c>
      <c r="BN6" s="67" t="str">
        <f>IF(BN8="-","【-】","【"&amp;SUBSTITUTE(TEXT(BN8,"#,##0.0"),"-","△")&amp;"】")</f>
        <v>【64.1】</v>
      </c>
      <c r="BO6" s="67" t="e">
        <f>IF(BO8="-",NA(),BO8)</f>
        <v>#N/A</v>
      </c>
      <c r="BP6" s="67" t="e">
        <f t="shared" ref="BP6:BX6" si="7">IF(BP8="-",NA(),BP8)</f>
        <v>#N/A</v>
      </c>
      <c r="BQ6" s="67" t="e">
        <f t="shared" si="7"/>
        <v>#N/A</v>
      </c>
      <c r="BR6" s="67">
        <f t="shared" si="7"/>
        <v>97.9</v>
      </c>
      <c r="BS6" s="67">
        <f t="shared" si="7"/>
        <v>91.9</v>
      </c>
      <c r="BT6" s="67" t="e">
        <f t="shared" si="7"/>
        <v>#N/A</v>
      </c>
      <c r="BU6" s="67" t="e">
        <f t="shared" si="7"/>
        <v>#N/A</v>
      </c>
      <c r="BV6" s="67" t="e">
        <f t="shared" si="7"/>
        <v>#N/A</v>
      </c>
      <c r="BW6" s="67">
        <f t="shared" si="7"/>
        <v>73.5</v>
      </c>
      <c r="BX6" s="67">
        <f t="shared" si="7"/>
        <v>74.099999999999994</v>
      </c>
      <c r="BY6" s="67" t="str">
        <f>IF(BY8="-","【-】","【"&amp;SUBSTITUTE(TEXT(BY8,"#,##0.0"),"-","△")&amp;"】")</f>
        <v>【74.9】</v>
      </c>
      <c r="BZ6" s="68" t="e">
        <f>IF(BZ8="-",NA(),BZ8)</f>
        <v>#N/A</v>
      </c>
      <c r="CA6" s="68" t="e">
        <f t="shared" ref="CA6:CI6" si="8">IF(CA8="-",NA(),CA8)</f>
        <v>#N/A</v>
      </c>
      <c r="CB6" s="68" t="e">
        <f t="shared" si="8"/>
        <v>#N/A</v>
      </c>
      <c r="CC6" s="68">
        <f t="shared" si="8"/>
        <v>42202</v>
      </c>
      <c r="CD6" s="68">
        <f t="shared" si="8"/>
        <v>45584</v>
      </c>
      <c r="CE6" s="68" t="e">
        <f t="shared" si="8"/>
        <v>#N/A</v>
      </c>
      <c r="CF6" s="68" t="e">
        <f t="shared" si="8"/>
        <v>#N/A</v>
      </c>
      <c r="CG6" s="68" t="e">
        <f t="shared" si="8"/>
        <v>#N/A</v>
      </c>
      <c r="CH6" s="68">
        <f t="shared" si="8"/>
        <v>50958</v>
      </c>
      <c r="CI6" s="68">
        <f t="shared" si="8"/>
        <v>52405</v>
      </c>
      <c r="CJ6" s="67" t="str">
        <f>IF(CJ8="-","【-】","【"&amp;SUBSTITUTE(TEXT(CJ8,"#,##0"),"-","△")&amp;"】")</f>
        <v>【52,412】</v>
      </c>
      <c r="CK6" s="68" t="e">
        <f>IF(CK8="-",NA(),CK8)</f>
        <v>#N/A</v>
      </c>
      <c r="CL6" s="68" t="e">
        <f t="shared" ref="CL6:CT6" si="9">IF(CL8="-",NA(),CL8)</f>
        <v>#N/A</v>
      </c>
      <c r="CM6" s="68" t="e">
        <f t="shared" si="9"/>
        <v>#N/A</v>
      </c>
      <c r="CN6" s="68">
        <f t="shared" si="9"/>
        <v>17431</v>
      </c>
      <c r="CO6" s="68">
        <f t="shared" si="9"/>
        <v>17911</v>
      </c>
      <c r="CP6" s="68" t="e">
        <f t="shared" si="9"/>
        <v>#N/A</v>
      </c>
      <c r="CQ6" s="68" t="e">
        <f t="shared" si="9"/>
        <v>#N/A</v>
      </c>
      <c r="CR6" s="68" t="e">
        <f t="shared" si="9"/>
        <v>#N/A</v>
      </c>
      <c r="CS6" s="68">
        <f t="shared" si="9"/>
        <v>13792</v>
      </c>
      <c r="CT6" s="68">
        <f t="shared" si="9"/>
        <v>14290</v>
      </c>
      <c r="CU6" s="67" t="str">
        <f>IF(CU8="-","【-】","【"&amp;SUBSTITUTE(TEXT(CU8,"#,##0"),"-","△")&amp;"】")</f>
        <v>【14,708】</v>
      </c>
      <c r="CV6" s="67" t="e">
        <f>IF(CV8="-",NA(),CV8)</f>
        <v>#N/A</v>
      </c>
      <c r="CW6" s="67" t="e">
        <f t="shared" ref="CW6:DE6" si="10">IF(CW8="-",NA(),CW8)</f>
        <v>#N/A</v>
      </c>
      <c r="CX6" s="67" t="e">
        <f t="shared" si="10"/>
        <v>#N/A</v>
      </c>
      <c r="CY6" s="67">
        <f t="shared" si="10"/>
        <v>54.3</v>
      </c>
      <c r="CZ6" s="67">
        <f t="shared" si="10"/>
        <v>54.8</v>
      </c>
      <c r="DA6" s="67" t="e">
        <f t="shared" si="10"/>
        <v>#N/A</v>
      </c>
      <c r="DB6" s="67" t="e">
        <f t="shared" si="10"/>
        <v>#N/A</v>
      </c>
      <c r="DC6" s="67" t="e">
        <f t="shared" si="10"/>
        <v>#N/A</v>
      </c>
      <c r="DD6" s="67">
        <f t="shared" si="10"/>
        <v>56.1</v>
      </c>
      <c r="DE6" s="67">
        <f t="shared" si="10"/>
        <v>56</v>
      </c>
      <c r="DF6" s="67" t="str">
        <f>IF(DF8="-","【-】","【"&amp;SUBSTITUTE(TEXT(DF8,"#,##0.0"),"-","△")&amp;"】")</f>
        <v>【54.8】</v>
      </c>
      <c r="DG6" s="67" t="e">
        <f>IF(DG8="-",NA(),DG8)</f>
        <v>#N/A</v>
      </c>
      <c r="DH6" s="67" t="e">
        <f t="shared" ref="DH6:DP6" si="11">IF(DH8="-",NA(),DH8)</f>
        <v>#N/A</v>
      </c>
      <c r="DI6" s="67" t="e">
        <f t="shared" si="11"/>
        <v>#N/A</v>
      </c>
      <c r="DJ6" s="67">
        <f t="shared" si="11"/>
        <v>21.7</v>
      </c>
      <c r="DK6" s="67">
        <f t="shared" si="11"/>
        <v>23.2</v>
      </c>
      <c r="DL6" s="67" t="e">
        <f t="shared" si="11"/>
        <v>#N/A</v>
      </c>
      <c r="DM6" s="67" t="e">
        <f t="shared" si="11"/>
        <v>#N/A</v>
      </c>
      <c r="DN6" s="67" t="e">
        <f t="shared" si="11"/>
        <v>#N/A</v>
      </c>
      <c r="DO6" s="67">
        <f t="shared" si="11"/>
        <v>23.9</v>
      </c>
      <c r="DP6" s="67">
        <f t="shared" si="11"/>
        <v>23.6</v>
      </c>
      <c r="DQ6" s="67" t="str">
        <f>IF(DQ8="-","【-】","【"&amp;SUBSTITUTE(TEXT(DQ8,"#,##0.0"),"-","△")&amp;"】")</f>
        <v>【24.3】</v>
      </c>
      <c r="DR6" s="67" t="e">
        <f>IF(DR8="-",NA(),DR8)</f>
        <v>#N/A</v>
      </c>
      <c r="DS6" s="67" t="e">
        <f t="shared" ref="DS6:EA6" si="12">IF(DS8="-",NA(),DS8)</f>
        <v>#N/A</v>
      </c>
      <c r="DT6" s="67" t="e">
        <f t="shared" si="12"/>
        <v>#N/A</v>
      </c>
      <c r="DU6" s="67">
        <f t="shared" si="12"/>
        <v>9.4</v>
      </c>
      <c r="DV6" s="67">
        <f t="shared" si="12"/>
        <v>25.8</v>
      </c>
      <c r="DW6" s="67" t="e">
        <f t="shared" si="12"/>
        <v>#N/A</v>
      </c>
      <c r="DX6" s="67" t="e">
        <f t="shared" si="12"/>
        <v>#N/A</v>
      </c>
      <c r="DY6" s="67" t="e">
        <f t="shared" si="12"/>
        <v>#N/A</v>
      </c>
      <c r="DZ6" s="67">
        <f t="shared" si="12"/>
        <v>50.9</v>
      </c>
      <c r="EA6" s="67">
        <f t="shared" si="12"/>
        <v>51.9</v>
      </c>
      <c r="EB6" s="67" t="str">
        <f>IF(EB8="-","【-】","【"&amp;SUBSTITUTE(TEXT(EB8,"#,##0.0"),"-","△")&amp;"】")</f>
        <v>【52.5】</v>
      </c>
      <c r="EC6" s="67" t="e">
        <f>IF(EC8="-",NA(),EC8)</f>
        <v>#N/A</v>
      </c>
      <c r="ED6" s="67" t="e">
        <f t="shared" ref="ED6:EL6" si="13">IF(ED8="-",NA(),ED8)</f>
        <v>#N/A</v>
      </c>
      <c r="EE6" s="67" t="e">
        <f t="shared" si="13"/>
        <v>#N/A</v>
      </c>
      <c r="EF6" s="67">
        <f t="shared" si="13"/>
        <v>17.899999999999999</v>
      </c>
      <c r="EG6" s="67">
        <f t="shared" si="13"/>
        <v>46.4</v>
      </c>
      <c r="EH6" s="67" t="e">
        <f t="shared" si="13"/>
        <v>#N/A</v>
      </c>
      <c r="EI6" s="67" t="e">
        <f t="shared" si="13"/>
        <v>#N/A</v>
      </c>
      <c r="EJ6" s="67" t="e">
        <f t="shared" si="13"/>
        <v>#N/A</v>
      </c>
      <c r="EK6" s="67">
        <f t="shared" si="13"/>
        <v>66.8</v>
      </c>
      <c r="EL6" s="67">
        <f t="shared" si="13"/>
        <v>68.2</v>
      </c>
      <c r="EM6" s="67" t="str">
        <f>IF(EM8="-","【-】","【"&amp;SUBSTITUTE(TEXT(EM8,"#,##0.0"),"-","△")&amp;"】")</f>
        <v>【68.8】</v>
      </c>
      <c r="EN6" s="68" t="e">
        <f>IF(EN8="-",NA(),EN8)</f>
        <v>#N/A</v>
      </c>
      <c r="EO6" s="68" t="e">
        <f t="shared" ref="EO6:EW6" si="14">IF(EO8="-",NA(),EO8)</f>
        <v>#N/A</v>
      </c>
      <c r="EP6" s="68" t="e">
        <f t="shared" si="14"/>
        <v>#N/A</v>
      </c>
      <c r="EQ6" s="68">
        <f t="shared" si="14"/>
        <v>6120325</v>
      </c>
      <c r="ER6" s="68">
        <f t="shared" si="14"/>
        <v>6364189</v>
      </c>
      <c r="ES6" s="68" t="e">
        <f t="shared" si="14"/>
        <v>#N/A</v>
      </c>
      <c r="ET6" s="68" t="e">
        <f t="shared" si="14"/>
        <v>#N/A</v>
      </c>
      <c r="EU6" s="68" t="e">
        <f t="shared" si="14"/>
        <v>#N/A</v>
      </c>
      <c r="EV6" s="68">
        <f t="shared" si="14"/>
        <v>47082778</v>
      </c>
      <c r="EW6" s="68">
        <f t="shared" si="14"/>
        <v>48918364</v>
      </c>
      <c r="EX6" s="68" t="str">
        <f>IF(EX8="-","【-】","【"&amp;SUBSTITUTE(TEXT(EX8,"#,##0"),"-","△")&amp;"】")</f>
        <v>【47,139,449】</v>
      </c>
    </row>
    <row r="7" spans="1:154" s="69" customFormat="1">
      <c r="A7" s="50" t="s">
        <v>163</v>
      </c>
      <c r="B7" s="65">
        <f t="shared" ref="B7:AG7" si="15">B8</f>
        <v>2018</v>
      </c>
      <c r="C7" s="65">
        <f t="shared" si="15"/>
        <v>437500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21</v>
      </c>
      <c r="R7" s="65" t="str">
        <f t="shared" si="15"/>
        <v>対象</v>
      </c>
      <c r="S7" s="65" t="str">
        <f t="shared" si="15"/>
        <v>ド 透 I 未</v>
      </c>
      <c r="T7" s="65" t="str">
        <f t="shared" si="15"/>
        <v>救 臨 災 地 輪</v>
      </c>
      <c r="U7" s="66" t="str">
        <f>U8</f>
        <v>-</v>
      </c>
      <c r="V7" s="66">
        <f>V8</f>
        <v>19013</v>
      </c>
      <c r="W7" s="65" t="str">
        <f>W8</f>
        <v>非該当</v>
      </c>
      <c r="X7" s="65" t="str">
        <f t="shared" si="15"/>
        <v>７：１</v>
      </c>
      <c r="Y7" s="66">
        <f t="shared" si="15"/>
        <v>302</v>
      </c>
      <c r="Z7" s="66" t="str">
        <f t="shared" si="15"/>
        <v>-</v>
      </c>
      <c r="AA7" s="66" t="str">
        <f t="shared" si="15"/>
        <v>-</v>
      </c>
      <c r="AB7" s="66" t="str">
        <f t="shared" si="15"/>
        <v>-</v>
      </c>
      <c r="AC7" s="66" t="str">
        <f t="shared" si="15"/>
        <v>-</v>
      </c>
      <c r="AD7" s="66">
        <f t="shared" si="15"/>
        <v>302</v>
      </c>
      <c r="AE7" s="66">
        <f t="shared" si="15"/>
        <v>302</v>
      </c>
      <c r="AF7" s="66" t="str">
        <f t="shared" si="15"/>
        <v>-</v>
      </c>
      <c r="AG7" s="66">
        <f t="shared" si="15"/>
        <v>302</v>
      </c>
      <c r="AH7" s="67" t="str">
        <f>AH8</f>
        <v>-</v>
      </c>
      <c r="AI7" s="67" t="str">
        <f t="shared" ref="AI7:AQ7" si="16">AI8</f>
        <v>-</v>
      </c>
      <c r="AJ7" s="67" t="str">
        <f t="shared" si="16"/>
        <v>-</v>
      </c>
      <c r="AK7" s="67">
        <f t="shared" si="16"/>
        <v>106.9</v>
      </c>
      <c r="AL7" s="67">
        <f t="shared" si="16"/>
        <v>104.1</v>
      </c>
      <c r="AM7" s="67" t="str">
        <f t="shared" si="16"/>
        <v>-</v>
      </c>
      <c r="AN7" s="67" t="str">
        <f t="shared" si="16"/>
        <v>-</v>
      </c>
      <c r="AO7" s="67" t="str">
        <f t="shared" si="16"/>
        <v>-</v>
      </c>
      <c r="AP7" s="67">
        <f t="shared" si="16"/>
        <v>97</v>
      </c>
      <c r="AQ7" s="67">
        <f t="shared" si="16"/>
        <v>97.8</v>
      </c>
      <c r="AR7" s="67"/>
      <c r="AS7" s="67" t="str">
        <f>AS8</f>
        <v>-</v>
      </c>
      <c r="AT7" s="67" t="str">
        <f t="shared" ref="AT7:BB7" si="17">AT8</f>
        <v>-</v>
      </c>
      <c r="AU7" s="67" t="str">
        <f t="shared" si="17"/>
        <v>-</v>
      </c>
      <c r="AV7" s="67">
        <f t="shared" si="17"/>
        <v>98.1</v>
      </c>
      <c r="AW7" s="67">
        <f t="shared" si="17"/>
        <v>100.6</v>
      </c>
      <c r="AX7" s="67" t="str">
        <f t="shared" si="17"/>
        <v>-</v>
      </c>
      <c r="AY7" s="67" t="str">
        <f t="shared" si="17"/>
        <v>-</v>
      </c>
      <c r="AZ7" s="67" t="str">
        <f t="shared" si="17"/>
        <v>-</v>
      </c>
      <c r="BA7" s="67">
        <f t="shared" si="17"/>
        <v>89.6</v>
      </c>
      <c r="BB7" s="67">
        <f t="shared" si="17"/>
        <v>89.7</v>
      </c>
      <c r="BC7" s="67"/>
      <c r="BD7" s="67" t="str">
        <f>BD8</f>
        <v>-</v>
      </c>
      <c r="BE7" s="67" t="str">
        <f t="shared" ref="BE7:BM7" si="18">BE8</f>
        <v>-</v>
      </c>
      <c r="BF7" s="67" t="str">
        <f t="shared" si="18"/>
        <v>-</v>
      </c>
      <c r="BG7" s="67">
        <f t="shared" si="18"/>
        <v>0</v>
      </c>
      <c r="BH7" s="67">
        <f t="shared" si="18"/>
        <v>0</v>
      </c>
      <c r="BI7" s="67" t="str">
        <f t="shared" si="18"/>
        <v>-</v>
      </c>
      <c r="BJ7" s="67" t="str">
        <f t="shared" si="18"/>
        <v>-</v>
      </c>
      <c r="BK7" s="67" t="str">
        <f t="shared" si="18"/>
        <v>-</v>
      </c>
      <c r="BL7" s="67">
        <f t="shared" si="18"/>
        <v>80.7</v>
      </c>
      <c r="BM7" s="67">
        <f t="shared" si="18"/>
        <v>75.900000000000006</v>
      </c>
      <c r="BN7" s="67"/>
      <c r="BO7" s="67" t="str">
        <f>BO8</f>
        <v>-</v>
      </c>
      <c r="BP7" s="67" t="str">
        <f t="shared" ref="BP7:BX7" si="19">BP8</f>
        <v>-</v>
      </c>
      <c r="BQ7" s="67" t="str">
        <f t="shared" si="19"/>
        <v>-</v>
      </c>
      <c r="BR7" s="67">
        <f t="shared" si="19"/>
        <v>97.9</v>
      </c>
      <c r="BS7" s="67">
        <f t="shared" si="19"/>
        <v>91.9</v>
      </c>
      <c r="BT7" s="67" t="str">
        <f t="shared" si="19"/>
        <v>-</v>
      </c>
      <c r="BU7" s="67" t="str">
        <f t="shared" si="19"/>
        <v>-</v>
      </c>
      <c r="BV7" s="67" t="str">
        <f t="shared" si="19"/>
        <v>-</v>
      </c>
      <c r="BW7" s="67">
        <f t="shared" si="19"/>
        <v>73.5</v>
      </c>
      <c r="BX7" s="67">
        <f t="shared" si="19"/>
        <v>74.099999999999994</v>
      </c>
      <c r="BY7" s="67"/>
      <c r="BZ7" s="68" t="str">
        <f>BZ8</f>
        <v>-</v>
      </c>
      <c r="CA7" s="68" t="str">
        <f t="shared" ref="CA7:CI7" si="20">CA8</f>
        <v>-</v>
      </c>
      <c r="CB7" s="68" t="str">
        <f t="shared" si="20"/>
        <v>-</v>
      </c>
      <c r="CC7" s="68">
        <f t="shared" si="20"/>
        <v>42202</v>
      </c>
      <c r="CD7" s="68">
        <f t="shared" si="20"/>
        <v>45584</v>
      </c>
      <c r="CE7" s="68" t="str">
        <f t="shared" si="20"/>
        <v>-</v>
      </c>
      <c r="CF7" s="68" t="str">
        <f t="shared" si="20"/>
        <v>-</v>
      </c>
      <c r="CG7" s="68" t="str">
        <f t="shared" si="20"/>
        <v>-</v>
      </c>
      <c r="CH7" s="68">
        <f t="shared" si="20"/>
        <v>50958</v>
      </c>
      <c r="CI7" s="68">
        <f t="shared" si="20"/>
        <v>52405</v>
      </c>
      <c r="CJ7" s="67"/>
      <c r="CK7" s="68" t="str">
        <f>CK8</f>
        <v>-</v>
      </c>
      <c r="CL7" s="68" t="str">
        <f t="shared" ref="CL7:CT7" si="21">CL8</f>
        <v>-</v>
      </c>
      <c r="CM7" s="68" t="str">
        <f t="shared" si="21"/>
        <v>-</v>
      </c>
      <c r="CN7" s="68">
        <f t="shared" si="21"/>
        <v>17431</v>
      </c>
      <c r="CO7" s="68">
        <f t="shared" si="21"/>
        <v>17911</v>
      </c>
      <c r="CP7" s="68" t="str">
        <f t="shared" si="21"/>
        <v>-</v>
      </c>
      <c r="CQ7" s="68" t="str">
        <f t="shared" si="21"/>
        <v>-</v>
      </c>
      <c r="CR7" s="68" t="str">
        <f t="shared" si="21"/>
        <v>-</v>
      </c>
      <c r="CS7" s="68">
        <f t="shared" si="21"/>
        <v>13792</v>
      </c>
      <c r="CT7" s="68">
        <f t="shared" si="21"/>
        <v>14290</v>
      </c>
      <c r="CU7" s="67"/>
      <c r="CV7" s="67" t="str">
        <f>CV8</f>
        <v>-</v>
      </c>
      <c r="CW7" s="67" t="str">
        <f t="shared" ref="CW7:DE7" si="22">CW8</f>
        <v>-</v>
      </c>
      <c r="CX7" s="67" t="str">
        <f t="shared" si="22"/>
        <v>-</v>
      </c>
      <c r="CY7" s="67">
        <f t="shared" si="22"/>
        <v>54.3</v>
      </c>
      <c r="CZ7" s="67">
        <f t="shared" si="22"/>
        <v>54.8</v>
      </c>
      <c r="DA7" s="67" t="str">
        <f t="shared" si="22"/>
        <v>-</v>
      </c>
      <c r="DB7" s="67" t="str">
        <f t="shared" si="22"/>
        <v>-</v>
      </c>
      <c r="DC7" s="67" t="str">
        <f t="shared" si="22"/>
        <v>-</v>
      </c>
      <c r="DD7" s="67">
        <f t="shared" si="22"/>
        <v>56.1</v>
      </c>
      <c r="DE7" s="67">
        <f t="shared" si="22"/>
        <v>56</v>
      </c>
      <c r="DF7" s="67"/>
      <c r="DG7" s="67" t="str">
        <f>DG8</f>
        <v>-</v>
      </c>
      <c r="DH7" s="67" t="str">
        <f t="shared" ref="DH7:DP7" si="23">DH8</f>
        <v>-</v>
      </c>
      <c r="DI7" s="67" t="str">
        <f t="shared" si="23"/>
        <v>-</v>
      </c>
      <c r="DJ7" s="67">
        <f t="shared" si="23"/>
        <v>21.7</v>
      </c>
      <c r="DK7" s="67">
        <f t="shared" si="23"/>
        <v>23.2</v>
      </c>
      <c r="DL7" s="67" t="str">
        <f t="shared" si="23"/>
        <v>-</v>
      </c>
      <c r="DM7" s="67" t="str">
        <f t="shared" si="23"/>
        <v>-</v>
      </c>
      <c r="DN7" s="67" t="str">
        <f t="shared" si="23"/>
        <v>-</v>
      </c>
      <c r="DO7" s="67">
        <f t="shared" si="23"/>
        <v>23.9</v>
      </c>
      <c r="DP7" s="67">
        <f t="shared" si="23"/>
        <v>23.6</v>
      </c>
      <c r="DQ7" s="67"/>
      <c r="DR7" s="67" t="str">
        <f>DR8</f>
        <v>-</v>
      </c>
      <c r="DS7" s="67" t="str">
        <f t="shared" ref="DS7:EA7" si="24">DS8</f>
        <v>-</v>
      </c>
      <c r="DT7" s="67" t="str">
        <f t="shared" si="24"/>
        <v>-</v>
      </c>
      <c r="DU7" s="67">
        <f t="shared" si="24"/>
        <v>9.4</v>
      </c>
      <c r="DV7" s="67">
        <f t="shared" si="24"/>
        <v>25.8</v>
      </c>
      <c r="DW7" s="67" t="str">
        <f t="shared" si="24"/>
        <v>-</v>
      </c>
      <c r="DX7" s="67" t="str">
        <f t="shared" si="24"/>
        <v>-</v>
      </c>
      <c r="DY7" s="67" t="str">
        <f t="shared" si="24"/>
        <v>-</v>
      </c>
      <c r="DZ7" s="67">
        <f t="shared" si="24"/>
        <v>50.9</v>
      </c>
      <c r="EA7" s="67">
        <f t="shared" si="24"/>
        <v>51.9</v>
      </c>
      <c r="EB7" s="67"/>
      <c r="EC7" s="67" t="str">
        <f>EC8</f>
        <v>-</v>
      </c>
      <c r="ED7" s="67" t="str">
        <f t="shared" ref="ED7:EL7" si="25">ED8</f>
        <v>-</v>
      </c>
      <c r="EE7" s="67" t="str">
        <f t="shared" si="25"/>
        <v>-</v>
      </c>
      <c r="EF7" s="67">
        <f t="shared" si="25"/>
        <v>17.899999999999999</v>
      </c>
      <c r="EG7" s="67">
        <f t="shared" si="25"/>
        <v>46.4</v>
      </c>
      <c r="EH7" s="67" t="str">
        <f t="shared" si="25"/>
        <v>-</v>
      </c>
      <c r="EI7" s="67" t="str">
        <f t="shared" si="25"/>
        <v>-</v>
      </c>
      <c r="EJ7" s="67" t="str">
        <f t="shared" si="25"/>
        <v>-</v>
      </c>
      <c r="EK7" s="67">
        <f t="shared" si="25"/>
        <v>66.8</v>
      </c>
      <c r="EL7" s="67">
        <f t="shared" si="25"/>
        <v>68.2</v>
      </c>
      <c r="EM7" s="67"/>
      <c r="EN7" s="68" t="str">
        <f>EN8</f>
        <v>-</v>
      </c>
      <c r="EO7" s="68" t="str">
        <f t="shared" ref="EO7:EW7" si="26">EO8</f>
        <v>-</v>
      </c>
      <c r="EP7" s="68" t="str">
        <f t="shared" si="26"/>
        <v>-</v>
      </c>
      <c r="EQ7" s="68">
        <f t="shared" si="26"/>
        <v>6120325</v>
      </c>
      <c r="ER7" s="68">
        <f t="shared" si="26"/>
        <v>6364189</v>
      </c>
      <c r="ES7" s="68" t="str">
        <f t="shared" si="26"/>
        <v>-</v>
      </c>
      <c r="ET7" s="68" t="str">
        <f t="shared" si="26"/>
        <v>-</v>
      </c>
      <c r="EU7" s="68" t="str">
        <f t="shared" si="26"/>
        <v>-</v>
      </c>
      <c r="EV7" s="68">
        <f t="shared" si="26"/>
        <v>47082778</v>
      </c>
      <c r="EW7" s="68">
        <f t="shared" si="26"/>
        <v>48918364</v>
      </c>
      <c r="EX7" s="68"/>
    </row>
    <row r="8" spans="1:154" s="69" customFormat="1">
      <c r="A8" s="50"/>
      <c r="B8" s="70">
        <v>2018</v>
      </c>
      <c r="C8" s="70">
        <v>437500</v>
      </c>
      <c r="D8" s="70">
        <v>46</v>
      </c>
      <c r="E8" s="70">
        <v>6</v>
      </c>
      <c r="F8" s="70">
        <v>0</v>
      </c>
      <c r="G8" s="70">
        <v>1</v>
      </c>
      <c r="H8" s="70" t="s">
        <v>164</v>
      </c>
      <c r="I8" s="70" t="s">
        <v>165</v>
      </c>
      <c r="J8" s="70" t="s">
        <v>166</v>
      </c>
      <c r="K8" s="70" t="s">
        <v>167</v>
      </c>
      <c r="L8" s="70" t="s">
        <v>168</v>
      </c>
      <c r="M8" s="70" t="s">
        <v>169</v>
      </c>
      <c r="N8" s="70" t="s">
        <v>170</v>
      </c>
      <c r="O8" s="70" t="s">
        <v>171</v>
      </c>
      <c r="P8" s="70" t="s">
        <v>172</v>
      </c>
      <c r="Q8" s="71">
        <v>21</v>
      </c>
      <c r="R8" s="70" t="s">
        <v>173</v>
      </c>
      <c r="S8" s="70" t="s">
        <v>174</v>
      </c>
      <c r="T8" s="70" t="s">
        <v>175</v>
      </c>
      <c r="U8" s="71" t="s">
        <v>38</v>
      </c>
      <c r="V8" s="71">
        <v>19013</v>
      </c>
      <c r="W8" s="70" t="s">
        <v>176</v>
      </c>
      <c r="X8" s="72" t="s">
        <v>177</v>
      </c>
      <c r="Y8" s="71">
        <v>302</v>
      </c>
      <c r="Z8" s="71" t="s">
        <v>38</v>
      </c>
      <c r="AA8" s="71" t="s">
        <v>38</v>
      </c>
      <c r="AB8" s="71" t="s">
        <v>38</v>
      </c>
      <c r="AC8" s="71" t="s">
        <v>38</v>
      </c>
      <c r="AD8" s="71">
        <v>302</v>
      </c>
      <c r="AE8" s="71">
        <v>302</v>
      </c>
      <c r="AF8" s="71" t="s">
        <v>38</v>
      </c>
      <c r="AG8" s="71">
        <v>302</v>
      </c>
      <c r="AH8" s="73" t="s">
        <v>38</v>
      </c>
      <c r="AI8" s="73" t="s">
        <v>38</v>
      </c>
      <c r="AJ8" s="73" t="s">
        <v>38</v>
      </c>
      <c r="AK8" s="73">
        <v>106.9</v>
      </c>
      <c r="AL8" s="73">
        <v>104.1</v>
      </c>
      <c r="AM8" s="73" t="s">
        <v>38</v>
      </c>
      <c r="AN8" s="73" t="s">
        <v>38</v>
      </c>
      <c r="AO8" s="73" t="s">
        <v>38</v>
      </c>
      <c r="AP8" s="73">
        <v>97</v>
      </c>
      <c r="AQ8" s="73">
        <v>97.8</v>
      </c>
      <c r="AR8" s="73">
        <v>98.8</v>
      </c>
      <c r="AS8" s="73" t="s">
        <v>38</v>
      </c>
      <c r="AT8" s="73" t="s">
        <v>38</v>
      </c>
      <c r="AU8" s="73" t="s">
        <v>38</v>
      </c>
      <c r="AV8" s="73">
        <v>98.1</v>
      </c>
      <c r="AW8" s="73">
        <v>100.6</v>
      </c>
      <c r="AX8" s="73" t="s">
        <v>38</v>
      </c>
      <c r="AY8" s="73" t="s">
        <v>38</v>
      </c>
      <c r="AZ8" s="73" t="s">
        <v>38</v>
      </c>
      <c r="BA8" s="73">
        <v>89.6</v>
      </c>
      <c r="BB8" s="73">
        <v>89.7</v>
      </c>
      <c r="BC8" s="73">
        <v>89.7</v>
      </c>
      <c r="BD8" s="74" t="s">
        <v>38</v>
      </c>
      <c r="BE8" s="74" t="s">
        <v>38</v>
      </c>
      <c r="BF8" s="74" t="s">
        <v>38</v>
      </c>
      <c r="BG8" s="74">
        <v>0</v>
      </c>
      <c r="BH8" s="74">
        <v>0</v>
      </c>
      <c r="BI8" s="74" t="s">
        <v>38</v>
      </c>
      <c r="BJ8" s="74" t="s">
        <v>38</v>
      </c>
      <c r="BK8" s="74" t="s">
        <v>38</v>
      </c>
      <c r="BL8" s="74">
        <v>80.7</v>
      </c>
      <c r="BM8" s="74">
        <v>75.900000000000006</v>
      </c>
      <c r="BN8" s="74">
        <v>64.099999999999994</v>
      </c>
      <c r="BO8" s="73" t="s">
        <v>38</v>
      </c>
      <c r="BP8" s="73" t="s">
        <v>38</v>
      </c>
      <c r="BQ8" s="73" t="s">
        <v>38</v>
      </c>
      <c r="BR8" s="73">
        <v>97.9</v>
      </c>
      <c r="BS8" s="73">
        <v>91.9</v>
      </c>
      <c r="BT8" s="73" t="s">
        <v>38</v>
      </c>
      <c r="BU8" s="73" t="s">
        <v>38</v>
      </c>
      <c r="BV8" s="73" t="s">
        <v>38</v>
      </c>
      <c r="BW8" s="73">
        <v>73.5</v>
      </c>
      <c r="BX8" s="73">
        <v>74.099999999999994</v>
      </c>
      <c r="BY8" s="73">
        <v>74.900000000000006</v>
      </c>
      <c r="BZ8" s="74" t="s">
        <v>38</v>
      </c>
      <c r="CA8" s="74" t="s">
        <v>38</v>
      </c>
      <c r="CB8" s="74" t="s">
        <v>38</v>
      </c>
      <c r="CC8" s="74">
        <v>42202</v>
      </c>
      <c r="CD8" s="74">
        <v>45584</v>
      </c>
      <c r="CE8" s="74" t="s">
        <v>38</v>
      </c>
      <c r="CF8" s="74" t="s">
        <v>38</v>
      </c>
      <c r="CG8" s="74" t="s">
        <v>38</v>
      </c>
      <c r="CH8" s="74">
        <v>50958</v>
      </c>
      <c r="CI8" s="74">
        <v>52405</v>
      </c>
      <c r="CJ8" s="73">
        <v>52412</v>
      </c>
      <c r="CK8" s="74" t="s">
        <v>38</v>
      </c>
      <c r="CL8" s="74" t="s">
        <v>38</v>
      </c>
      <c r="CM8" s="74" t="s">
        <v>38</v>
      </c>
      <c r="CN8" s="74">
        <v>17431</v>
      </c>
      <c r="CO8" s="74">
        <v>17911</v>
      </c>
      <c r="CP8" s="74" t="s">
        <v>38</v>
      </c>
      <c r="CQ8" s="74" t="s">
        <v>38</v>
      </c>
      <c r="CR8" s="74" t="s">
        <v>38</v>
      </c>
      <c r="CS8" s="74">
        <v>13792</v>
      </c>
      <c r="CT8" s="74">
        <v>14290</v>
      </c>
      <c r="CU8" s="73">
        <v>14708</v>
      </c>
      <c r="CV8" s="74" t="s">
        <v>38</v>
      </c>
      <c r="CW8" s="74" t="s">
        <v>38</v>
      </c>
      <c r="CX8" s="74" t="s">
        <v>38</v>
      </c>
      <c r="CY8" s="74">
        <v>54.3</v>
      </c>
      <c r="CZ8" s="74">
        <v>54.8</v>
      </c>
      <c r="DA8" s="74" t="s">
        <v>38</v>
      </c>
      <c r="DB8" s="74" t="s">
        <v>38</v>
      </c>
      <c r="DC8" s="74" t="s">
        <v>38</v>
      </c>
      <c r="DD8" s="74">
        <v>56.1</v>
      </c>
      <c r="DE8" s="74">
        <v>56</v>
      </c>
      <c r="DF8" s="74">
        <v>54.8</v>
      </c>
      <c r="DG8" s="74" t="s">
        <v>38</v>
      </c>
      <c r="DH8" s="74" t="s">
        <v>38</v>
      </c>
      <c r="DI8" s="74" t="s">
        <v>38</v>
      </c>
      <c r="DJ8" s="74">
        <v>21.7</v>
      </c>
      <c r="DK8" s="74">
        <v>23.2</v>
      </c>
      <c r="DL8" s="74" t="s">
        <v>38</v>
      </c>
      <c r="DM8" s="74" t="s">
        <v>38</v>
      </c>
      <c r="DN8" s="74" t="s">
        <v>38</v>
      </c>
      <c r="DO8" s="74">
        <v>23.9</v>
      </c>
      <c r="DP8" s="74">
        <v>23.6</v>
      </c>
      <c r="DQ8" s="74">
        <v>24.3</v>
      </c>
      <c r="DR8" s="73" t="s">
        <v>38</v>
      </c>
      <c r="DS8" s="73" t="s">
        <v>38</v>
      </c>
      <c r="DT8" s="73" t="s">
        <v>38</v>
      </c>
      <c r="DU8" s="73">
        <v>9.4</v>
      </c>
      <c r="DV8" s="73">
        <v>25.8</v>
      </c>
      <c r="DW8" s="73" t="s">
        <v>38</v>
      </c>
      <c r="DX8" s="73" t="s">
        <v>38</v>
      </c>
      <c r="DY8" s="73" t="s">
        <v>38</v>
      </c>
      <c r="DZ8" s="73">
        <v>50.9</v>
      </c>
      <c r="EA8" s="73">
        <v>51.9</v>
      </c>
      <c r="EB8" s="73">
        <v>52.5</v>
      </c>
      <c r="EC8" s="73" t="s">
        <v>38</v>
      </c>
      <c r="ED8" s="73" t="s">
        <v>38</v>
      </c>
      <c r="EE8" s="73" t="s">
        <v>38</v>
      </c>
      <c r="EF8" s="73">
        <v>17.899999999999999</v>
      </c>
      <c r="EG8" s="73">
        <v>46.4</v>
      </c>
      <c r="EH8" s="73" t="s">
        <v>38</v>
      </c>
      <c r="EI8" s="73" t="s">
        <v>38</v>
      </c>
      <c r="EJ8" s="73" t="s">
        <v>38</v>
      </c>
      <c r="EK8" s="73">
        <v>66.8</v>
      </c>
      <c r="EL8" s="73">
        <v>68.2</v>
      </c>
      <c r="EM8" s="73">
        <v>68.8</v>
      </c>
      <c r="EN8" s="74" t="s">
        <v>38</v>
      </c>
      <c r="EO8" s="74" t="s">
        <v>38</v>
      </c>
      <c r="EP8" s="74" t="s">
        <v>38</v>
      </c>
      <c r="EQ8" s="74">
        <v>6120325</v>
      </c>
      <c r="ER8" s="74">
        <v>6364189</v>
      </c>
      <c r="ES8" s="74" t="s">
        <v>38</v>
      </c>
      <c r="ET8" s="74" t="s">
        <v>38</v>
      </c>
      <c r="EU8" s="74" t="s">
        <v>38</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