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R2.01.14 公営企業に係る経営比較分析表(H30年度決算分析）\★病院（提出用）\"/>
    </mc:Choice>
  </mc:AlternateContent>
  <xr:revisionPtr revIDLastSave="0" documentId="13_ncr:1_{6F4F3396-4BCB-4115-B89B-63172A7316ED}" xr6:coauthVersionLast="43" xr6:coauthVersionMax="43" xr10:uidLastSave="{00000000-0000-0000-0000-000000000000}"/>
  <workbookProtection workbookAlgorithmName="SHA-512" workbookHashValue="usmK5lpLa0vGHlEKLCDs1lsS6S5iB7nXRNkFjjCJ4jReuh+vU6xXeFeNv8KRcyBFaZSAT1Kmm+U+YzHbQ68KAA==" workbookSaltValue="OLVf3SCnGvaVTlskD8Px1A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KC80" i="4" s="1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DY7" i="5"/>
  <c r="DX7" i="5"/>
  <c r="DW7" i="5"/>
  <c r="DV7" i="5"/>
  <c r="DU7" i="5"/>
  <c r="BZ79" i="4" s="1"/>
  <c r="DT7" i="5"/>
  <c r="BG79" i="4" s="1"/>
  <c r="DS7" i="5"/>
  <c r="DR7" i="5"/>
  <c r="DP7" i="5"/>
  <c r="MN56" i="4" s="1"/>
  <c r="DO7" i="5"/>
  <c r="LY56" i="4" s="1"/>
  <c r="DN7" i="5"/>
  <c r="DM7" i="5"/>
  <c r="DL7" i="5"/>
  <c r="KF56" i="4" s="1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BI55" i="4" s="1"/>
  <c r="CB7" i="5"/>
  <c r="AT55" i="4" s="1"/>
  <c r="CA7" i="5"/>
  <c r="BZ7" i="5"/>
  <c r="BX7" i="5"/>
  <c r="MN34" i="4" s="1"/>
  <c r="BW7" i="5"/>
  <c r="LY34" i="4" s="1"/>
  <c r="BV7" i="5"/>
  <c r="BU7" i="5"/>
  <c r="BT7" i="5"/>
  <c r="KF34" i="4" s="1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BI33" i="4" s="1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CN12" i="4" s="1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CS79" i="4"/>
  <c r="AN79" i="4"/>
  <c r="U79" i="4"/>
  <c r="LJ56" i="4"/>
  <c r="KU56" i="4"/>
  <c r="IZ56" i="4"/>
  <c r="IK56" i="4"/>
  <c r="HV56" i="4"/>
  <c r="GR56" i="4"/>
  <c r="FL56" i="4"/>
  <c r="EW56" i="4"/>
  <c r="EH56" i="4"/>
  <c r="DS56" i="4"/>
  <c r="DD56" i="4"/>
  <c r="BX56" i="4"/>
  <c r="BI56" i="4"/>
  <c r="P56" i="4"/>
  <c r="LY55" i="4"/>
  <c r="LJ55" i="4"/>
  <c r="KU55" i="4"/>
  <c r="IZ55" i="4"/>
  <c r="IK55" i="4"/>
  <c r="HV55" i="4"/>
  <c r="HG55" i="4"/>
  <c r="GR55" i="4"/>
  <c r="EW55" i="4"/>
  <c r="EH55" i="4"/>
  <c r="BX55" i="4"/>
  <c r="AE55" i="4"/>
  <c r="P55" i="4"/>
  <c r="LJ34" i="4"/>
  <c r="KU34" i="4"/>
  <c r="IZ34" i="4"/>
  <c r="IK34" i="4"/>
  <c r="HV34" i="4"/>
  <c r="GR34" i="4"/>
  <c r="FL34" i="4"/>
  <c r="EW34" i="4"/>
  <c r="EH34" i="4"/>
  <c r="DS34" i="4"/>
  <c r="DD34" i="4"/>
  <c r="BX34" i="4"/>
  <c r="BI34" i="4"/>
  <c r="P34" i="4"/>
  <c r="LY33" i="4"/>
  <c r="LJ33" i="4"/>
  <c r="KU33" i="4"/>
  <c r="IZ33" i="4"/>
  <c r="IK33" i="4"/>
  <c r="HV33" i="4"/>
  <c r="HG33" i="4"/>
  <c r="GR33" i="4"/>
  <c r="EW33" i="4"/>
  <c r="EH33" i="4"/>
  <c r="BX33" i="4"/>
  <c r="AE33" i="4"/>
  <c r="P33" i="4"/>
  <c r="LP12" i="4"/>
  <c r="JW12" i="4"/>
  <c r="ID12" i="4"/>
  <c r="EG12" i="4"/>
  <c r="B12" i="4"/>
  <c r="LP10" i="4"/>
  <c r="JW10" i="4"/>
  <c r="ID10" i="4"/>
  <c r="FZ10" i="4"/>
  <c r="EG10" i="4"/>
  <c r="AU10" i="4"/>
  <c r="B10" i="4"/>
  <c r="LP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MN54" i="4"/>
  <c r="MN32" i="4"/>
  <c r="CS78" i="4"/>
  <c r="BX54" i="4"/>
  <c r="BX32" i="4"/>
  <c r="C11" i="5"/>
  <c r="D11" i="5"/>
  <c r="E11" i="5"/>
  <c r="B11" i="5"/>
  <c r="KC78" i="4" l="1"/>
  <c r="HG54" i="4"/>
  <c r="FH78" i="4"/>
  <c r="DS54" i="4"/>
  <c r="DS32" i="4"/>
  <c r="AN78" i="4"/>
  <c r="AE54" i="4"/>
  <c r="AE32" i="4"/>
  <c r="HG32" i="4"/>
  <c r="KU54" i="4"/>
  <c r="KU32" i="4"/>
  <c r="KF32" i="4"/>
  <c r="JJ78" i="4"/>
  <c r="GR54" i="4"/>
  <c r="GR32" i="4"/>
  <c r="EO78" i="4"/>
  <c r="DD54" i="4"/>
  <c r="DD32" i="4"/>
  <c r="KF54" i="4"/>
  <c r="U78" i="4"/>
  <c r="P54" i="4"/>
  <c r="P32" i="4"/>
  <c r="LY54" i="4"/>
  <c r="LY32" i="4"/>
  <c r="LO78" i="4"/>
  <c r="IK54" i="4"/>
  <c r="IK32" i="4"/>
  <c r="GT78" i="4"/>
  <c r="EW54" i="4"/>
  <c r="EW32" i="4"/>
  <c r="BZ78" i="4"/>
  <c r="BI54" i="4"/>
  <c r="BI32" i="4"/>
  <c r="GA78" i="4"/>
  <c r="BG78" i="4"/>
  <c r="AT54" i="4"/>
  <c r="AT32" i="4"/>
  <c r="EH54" i="4"/>
  <c r="EH32" i="4"/>
  <c r="LJ54" i="4"/>
  <c r="LJ32" i="4"/>
  <c r="KV78" i="4"/>
  <c r="HV54" i="4"/>
  <c r="HV32" i="4"/>
</calcChain>
</file>

<file path=xl/sharedStrings.xml><?xml version="1.0" encoding="utf-8"?>
<sst xmlns="http://schemas.openxmlformats.org/spreadsheetml/2006/main" count="320" uniqueCount="182">
  <si>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</si>
  <si>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</si>
  <si>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</si>
  <si>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</si>
  <si>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</si>
  <si>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</si>
  <si>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</si>
  <si>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</si>
  <si>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</si>
  <si>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</si>
  <si>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</si>
  <si>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</si>
  <si>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</si>
  <si>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</si>
  <si>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</si>
  <si>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</si>
  <si>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</si>
  <si>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</si>
  <si>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</si>
  <si>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</si>
  <si>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</si>
  <si>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</si>
  <si>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</si>
  <si>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</si>
  <si>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</si>
  <si>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</si>
  <si>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</si>
  <si>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</si>
  <si>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</si>
  <si>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</si>
  <si>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</si>
  <si>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</si>
  <si>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</si>
  <si>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</si>
  <si>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</si>
  <si>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</si>
  <si>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</si>
  <si>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</si>
  <si>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</si>
  <si>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</si>
  <si>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</si>
  <si>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</si>
  <si>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</si>
  <si>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</si>
  <si>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</si>
  <si>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</si>
  <si>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</si>
  <si>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</si>
  <si>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</si>
  <si>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</si>
  <si>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</si>
  <si>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</si>
  <si>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</si>
  <si>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</si>
  <si>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</si>
  <si>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</si>
  <si>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</si>
  <si>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</si>
  <si>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</si>
  <si>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</si>
  <si>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</si>
  <si>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</si>
  <si>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</si>
  <si>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</si>
  <si>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</si>
  <si>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</si>
  <si>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</si>
  <si>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</si>
  <si>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</si>
  <si>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</si>
  <si>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</si>
  <si>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</si>
  <si>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</si>
  <si>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</si>
  <si>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</si>
  <si>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</si>
  <si>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</si>
  <si>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</si>
  <si>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</si>
  <si>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</si>
  <si>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</si>
  <si>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</si>
  <si>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</si>
  <si>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</si>
  <si>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</si>
  <si>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</si>
  <si>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</si>
  <si>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</si>
  <si>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</si>
  <si>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</si>
  <si>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</si>
  <si>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</si>
  <si>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</si>
  <si>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</si>
  <si>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</si>
  <si>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</si>
  <si>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</si>
  <si>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</si>
  <si>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</si>
  <si>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</si>
  <si>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</si>
  <si>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</si>
  <si>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</si>
  <si>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</si>
  <si>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</si>
  <si>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</si>
  <si>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</si>
  <si>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</si>
  <si>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</si>
  <si>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</si>
  <si>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</si>
  <si>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</si>
  <si>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</si>
  <si>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</si>
  <si>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</si>
  <si>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</si>
  <si>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</si>
  <si>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</si>
  <si>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</si>
  <si>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</si>
  <si>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</si>
  <si>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</si>
  <si>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</si>
  <si>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</si>
  <si>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</si>
  <si>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</si>
  <si>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</si>
  <si>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</si>
  <si>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</si>
  <si>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</si>
  <si>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</si>
  <si>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</si>
  <si>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</si>
  <si>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</si>
  <si>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</si>
  <si>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</si>
  <si>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</si>
  <si>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</si>
  <si>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</si>
  <si>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</si>
  <si>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</si>
  <si>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</si>
  <si>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</si>
  <si>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</si>
  <si>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</si>
  <si>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</si>
  <si>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</si>
  <si>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</si>
  <si>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</si>
  <si>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</si>
  <si>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</si>
  <si>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</si>
  <si>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</si>
  <si>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</si>
  <si>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</si>
  <si>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</si>
  <si>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</si>
  <si>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</si>
  <si>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</si>
  <si>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熊本県</t>
  </si>
  <si>
    <t>天草市</t>
  </si>
  <si>
    <t>河浦病院</t>
  </si>
  <si>
    <t>条例全部</t>
  </si>
  <si>
    <t>病院事業</t>
  </si>
  <si>
    <t>一般病院</t>
  </si>
  <si>
    <t>50床以上～100床未満</t>
  </si>
  <si>
    <t>自治体職員 民間企業出身</t>
  </si>
  <si>
    <t>直営</t>
  </si>
  <si>
    <t>ド 訓</t>
  </si>
  <si>
    <t>救 輪</t>
  </si>
  <si>
    <t>第１種該当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</si>
  <si>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</si>
  <si>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</si>
  <si>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</si>
  <si>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</si>
  <si>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</si>
  <si>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</si>
  <si>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</si>
  <si>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河浦町・天草町地域における初期医療・救急医療・回復期医療を担う（地域で唯一の病院）。
熊本赤十字病院の初期臨床研修医の受入れ。
地域医療研修システムの研修医受入れ。</t>
    <rPh sb="0" eb="2">
      <t>カワウラ</t>
    </rPh>
    <phoneticPr fontId="5"/>
  </si>
  <si>
    <t>経常収益については、平成28年度より赤字となり、30年度は繰入金の減少で収益が減少する一方、修繕費等の費用が増加したため悪化し、平均値を下回っている。
患者1人1日当たり収益は、入院は病床の半数以上が療養であること、手術が少ないこと、外来は再診が多いことから低いと考える。
職員給与費比率は、収益単価が低いため、平均値よりも高い状況にある。</t>
    <rPh sb="0" eb="2">
      <t>ケイジョウ</t>
    </rPh>
    <rPh sb="2" eb="4">
      <t>シュウエキ</t>
    </rPh>
    <rPh sb="10" eb="12">
      <t>ヘイセイ</t>
    </rPh>
    <rPh sb="14" eb="16">
      <t>ネンド</t>
    </rPh>
    <rPh sb="18" eb="20">
      <t>アカジ</t>
    </rPh>
    <rPh sb="26" eb="28">
      <t>ネンド</t>
    </rPh>
    <rPh sb="29" eb="31">
      <t>クリイレ</t>
    </rPh>
    <rPh sb="31" eb="32">
      <t>キン</t>
    </rPh>
    <rPh sb="33" eb="35">
      <t>ゲンショウ</t>
    </rPh>
    <rPh sb="36" eb="38">
      <t>シュウエキ</t>
    </rPh>
    <rPh sb="39" eb="41">
      <t>ゲンショウ</t>
    </rPh>
    <rPh sb="43" eb="45">
      <t>イッポウ</t>
    </rPh>
    <rPh sb="46" eb="49">
      <t>シュウゼンヒ</t>
    </rPh>
    <rPh sb="49" eb="50">
      <t>トウ</t>
    </rPh>
    <rPh sb="51" eb="53">
      <t>ヒヨウ</t>
    </rPh>
    <rPh sb="54" eb="56">
      <t>ゾウカ</t>
    </rPh>
    <rPh sb="60" eb="62">
      <t>アッカ</t>
    </rPh>
    <rPh sb="64" eb="67">
      <t>ヘイキンチ</t>
    </rPh>
    <rPh sb="68" eb="70">
      <t>シタマワ</t>
    </rPh>
    <phoneticPr fontId="5"/>
  </si>
  <si>
    <t xml:space="preserve">平成6年建設で、築24年が経過した。
空調設備の改修は行ったが、配管設備などのその他の設備は随時修繕で対応しているため、有形固定資産減価償却率は平均値を上回っている。
平成31～令和2年度で配管設備全体の更新を実施する。
</t>
    <rPh sb="34" eb="36">
      <t>セツビ</t>
    </rPh>
    <rPh sb="41" eb="42">
      <t>ホカ</t>
    </rPh>
    <rPh sb="43" eb="45">
      <t>セツビ</t>
    </rPh>
    <rPh sb="46" eb="48">
      <t>ズイジ</t>
    </rPh>
    <rPh sb="48" eb="50">
      <t>シュウゼン</t>
    </rPh>
    <rPh sb="51" eb="53">
      <t>タイオウ</t>
    </rPh>
    <rPh sb="60" eb="62">
      <t>ユウケイ</t>
    </rPh>
    <rPh sb="62" eb="64">
      <t>コテイ</t>
    </rPh>
    <rPh sb="64" eb="66">
      <t>シサン</t>
    </rPh>
    <rPh sb="66" eb="68">
      <t>ゲンカ</t>
    </rPh>
    <rPh sb="68" eb="70">
      <t>ショウキャク</t>
    </rPh>
    <rPh sb="70" eb="71">
      <t>リツ</t>
    </rPh>
    <rPh sb="72" eb="75">
      <t>ヘイキンチ</t>
    </rPh>
    <rPh sb="76" eb="78">
      <t>ウワマワ</t>
    </rPh>
    <rPh sb="95" eb="97">
      <t>ハイカン</t>
    </rPh>
    <phoneticPr fontId="5"/>
  </si>
  <si>
    <t xml:space="preserve">地域で唯一の病院であるため、かかりつけ医と救急対応の役割を引き続き担う必要がある。また、地域の民間診療施設の高齢化も問題となっているため、関係機関との連携強化にも努める。
地域医療構想及び将来の人口減少を踏まえ、病床数削減に取り組む必要がある。
</t>
    <rPh sb="117" eb="119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</si>
</sst>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82.3</c:v>
                </c:pt>
                <c:pt idx="2">
                  <c:v>77.900000000000006</c:v>
                </c:pt>
                <c:pt idx="3">
                  <c:v>73.8</c:v>
                </c:pt>
                <c:pt idx="4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F-4F60-B04B-CB842027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66.599999999999994</c:v>
                </c:pt>
                <c:pt idx="2">
                  <c:v>66.8</c:v>
                </c:pt>
                <c:pt idx="3">
                  <c:v>67.900000000000006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F-4F60-B04B-CB842027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6-4C74-B3EE-32F6783B8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101.2</c:v>
                </c:pt>
                <c:pt idx="2">
                  <c:v>107.2</c:v>
                </c:pt>
                <c:pt idx="3">
                  <c:v>114.4</c:v>
                </c:pt>
                <c:pt idx="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6-4C74-B3EE-32F6783B8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89.9</c:v>
                </c:pt>
                <c:pt idx="1">
                  <c:v>82.7</c:v>
                </c:pt>
                <c:pt idx="2">
                  <c:v>78.400000000000006</c:v>
                </c:pt>
                <c:pt idx="3">
                  <c:v>73.099999999999994</c:v>
                </c:pt>
                <c:pt idx="4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E-426D-AA42-C546B5A1B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79.599999999999994</c:v>
                </c:pt>
                <c:pt idx="2">
                  <c:v>77.900000000000006</c:v>
                </c:pt>
                <c:pt idx="3">
                  <c:v>78.099999999999994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E-426D-AA42-C546B5A1B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109.6</c:v>
                </c:pt>
                <c:pt idx="1">
                  <c:v>102.4</c:v>
                </c:pt>
                <c:pt idx="2">
                  <c:v>96.9</c:v>
                </c:pt>
                <c:pt idx="3">
                  <c:v>93</c:v>
                </c:pt>
                <c:pt idx="4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C-40BA-A70E-8598422A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</c:v>
                </c:pt>
                <c:pt idx="2">
                  <c:v>98.4</c:v>
                </c:pt>
                <c:pt idx="3">
                  <c:v>98.2</c:v>
                </c:pt>
                <c:pt idx="4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C-40BA-A70E-8598422A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52.6</c:v>
                </c:pt>
                <c:pt idx="2">
                  <c:v>52.4</c:v>
                </c:pt>
                <c:pt idx="3">
                  <c:v>55.5</c:v>
                </c:pt>
                <c:pt idx="4">
                  <c:v>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B-4568-8974-73FCF8E5D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52.6</c:v>
                </c:pt>
                <c:pt idx="2">
                  <c:v>54.2</c:v>
                </c:pt>
                <c:pt idx="3">
                  <c:v>53.8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B-4568-8974-73FCF8E5D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73</c:v>
                </c:pt>
                <c:pt idx="2">
                  <c:v>61.4</c:v>
                </c:pt>
                <c:pt idx="3">
                  <c:v>68.8</c:v>
                </c:pt>
                <c:pt idx="4">
                  <c:v>69.599999999999994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5-4111-8757-F4895616D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</c:v>
                </c:pt>
                <c:pt idx="2">
                  <c:v>70</c:v>
                </c:pt>
                <c:pt idx="3">
                  <c:v>71</c:v>
                </c:pt>
                <c:pt idx="4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5-4111-8757-F4895616D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24982182</c:v>
                </c:pt>
                <c:pt idx="1">
                  <c:v>24874222</c:v>
                </c:pt>
                <c:pt idx="2">
                  <c:v>25491525</c:v>
                </c:pt>
                <c:pt idx="3">
                  <c:v>25573404</c:v>
                </c:pt>
                <c:pt idx="4">
                  <c:v>25525899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F-4752-9E9E-1D52C3D42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34878088</c:v>
                </c:pt>
                <c:pt idx="1">
                  <c:v>36094355</c:v>
                </c:pt>
                <c:pt idx="2">
                  <c:v>36941419</c:v>
                </c:pt>
                <c:pt idx="3">
                  <c:v>38480542</c:v>
                </c:pt>
                <c:pt idx="4">
                  <c:v>38744035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F-4752-9E9E-1D52C3D42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12.4</c:v>
                </c:pt>
                <c:pt idx="1">
                  <c:v>11.6</c:v>
                </c:pt>
                <c:pt idx="2">
                  <c:v>11.5</c:v>
                </c:pt>
                <c:pt idx="3">
                  <c:v>11.6</c:v>
                </c:pt>
                <c:pt idx="4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7-48C3-948F-E96A5A77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17.899999999999999</c:v>
                </c:pt>
                <c:pt idx="2">
                  <c:v>17.399999999999999</c:v>
                </c:pt>
                <c:pt idx="3">
                  <c:v>17</c:v>
                </c:pt>
                <c:pt idx="4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7-48C3-948F-E96A5A77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72.3</c:v>
                </c:pt>
                <c:pt idx="2">
                  <c:v>78.900000000000006</c:v>
                </c:pt>
                <c:pt idx="3">
                  <c:v>79</c:v>
                </c:pt>
                <c:pt idx="4">
                  <c:v>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1-448C-B596-61FD6C3A8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67.5</c:v>
                </c:pt>
                <c:pt idx="2">
                  <c:v>69.5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1-448C-B596-61FD6C3A8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4682</c:v>
                </c:pt>
                <c:pt idx="1">
                  <c:v>4458</c:v>
                </c:pt>
                <c:pt idx="2">
                  <c:v>4426</c:v>
                </c:pt>
                <c:pt idx="3">
                  <c:v>4347</c:v>
                </c:pt>
                <c:pt idx="4">
                  <c:v>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8-4B94-BE77-CD6C31AC7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8471</c:v>
                </c:pt>
                <c:pt idx="1">
                  <c:v>8736</c:v>
                </c:pt>
                <c:pt idx="2">
                  <c:v>8797</c:v>
                </c:pt>
                <c:pt idx="3">
                  <c:v>8852</c:v>
                </c:pt>
                <c:pt idx="4">
                  <c:v>9060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8-4B94-BE77-CD6C31AC7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18776</c:v>
                </c:pt>
                <c:pt idx="1">
                  <c:v>18215</c:v>
                </c:pt>
                <c:pt idx="2">
                  <c:v>17859</c:v>
                </c:pt>
                <c:pt idx="3">
                  <c:v>18269</c:v>
                </c:pt>
                <c:pt idx="4">
                  <c:v>18483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9-4DFB-BE37-F570FEDF3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23857</c:v>
                </c:pt>
                <c:pt idx="1">
                  <c:v>24371</c:v>
                </c:pt>
                <c:pt idx="2">
                  <c:v>24882</c:v>
                </c:pt>
                <c:pt idx="3">
                  <c:v>25249</c:v>
                </c:pt>
                <c:pt idx="4">
                  <c:v>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9-4DFB-BE37-F570FEDF3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E91"/>
  <sheetViews>
    <sheetView showGridLines="0" tabSelected="1" topLeftCell="GZ61" zoomScaleNormal="100" zoomScaleSheetLayoutView="70" workbookViewId="0">
      <selection activeCell="NJ85" sqref="NJ8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熊本県天草市　河浦病院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50床以上～100床未満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自治体職員 民間企業出身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39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>
        <f>データ!Z6</f>
        <v>60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4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99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>
        <f>データ!U6</f>
        <v>81177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5328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第１種該当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１３：１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38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>
        <f>データ!AF6</f>
        <v>48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86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177</v>
      </c>
      <c r="NN18" s="113"/>
      <c r="NO18" s="108" t="s">
        <v>38</v>
      </c>
      <c r="NP18" s="109"/>
      <c r="NQ18" s="109"/>
      <c r="NR18" s="112" t="s">
        <v>177</v>
      </c>
      <c r="NS18" s="113"/>
      <c r="NT18" s="108" t="s">
        <v>38</v>
      </c>
      <c r="NU18" s="109"/>
      <c r="NV18" s="109"/>
      <c r="NW18" s="112" t="s">
        <v>177</v>
      </c>
      <c r="NX18" s="113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178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109.6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102.4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96.9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93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91.4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89.9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82.7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78.400000000000006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73.099999999999994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75.900000000000006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0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0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0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84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82.3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77.900000000000006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73.8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75.900000000000006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98.5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98.4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98.2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97.5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79.7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79.599999999999994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77.900000000000006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78.099999999999994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77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94.9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101.2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107.2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114.4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67.400000000000006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66.599999999999994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66.8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67.900000000000006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66.900000000000006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62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1" t="s">
        <v>179</v>
      </c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3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1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3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1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3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1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3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1"/>
      <c r="NK43" s="122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122"/>
      <c r="NW43" s="122"/>
      <c r="NX43" s="123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1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3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1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3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1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3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1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3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1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3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1"/>
      <c r="NK50" s="122"/>
      <c r="NL50" s="122"/>
      <c r="NM50" s="122"/>
      <c r="NN50" s="122"/>
      <c r="NO50" s="122"/>
      <c r="NP50" s="122"/>
      <c r="NQ50" s="122"/>
      <c r="NR50" s="122"/>
      <c r="NS50" s="122"/>
      <c r="NT50" s="122"/>
      <c r="NU50" s="122"/>
      <c r="NV50" s="122"/>
      <c r="NW50" s="122"/>
      <c r="NX50" s="123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4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6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78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180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18776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18215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17859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18269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18483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4682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4458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4426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4347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4444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67.2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72.3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78.900000000000006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79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77.2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12.4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11.6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11.5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11.6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10.8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23857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24371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24882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25249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25711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8471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8736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8797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8852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9060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67.5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67.5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69.5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70.3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71.099999999999994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17.899999999999999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17.899999999999999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17.399999999999999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17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16.5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80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3" t="s">
        <v>181</v>
      </c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3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3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3"/>
      <c r="NK73" s="144"/>
      <c r="NL73" s="144"/>
      <c r="NM73" s="144"/>
      <c r="NN73" s="144"/>
      <c r="NO73" s="144"/>
      <c r="NP73" s="144"/>
      <c r="NQ73" s="144"/>
      <c r="NR73" s="144"/>
      <c r="NS73" s="144"/>
      <c r="NT73" s="144"/>
      <c r="NU73" s="144"/>
      <c r="NV73" s="144"/>
      <c r="NW73" s="144"/>
      <c r="NX73" s="14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3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3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3"/>
      <c r="NK76" s="144"/>
      <c r="NL76" s="144"/>
      <c r="NM76" s="144"/>
      <c r="NN76" s="144"/>
      <c r="NO76" s="144"/>
      <c r="NP76" s="144"/>
      <c r="NQ76" s="144"/>
      <c r="NR76" s="144"/>
      <c r="NS76" s="144"/>
      <c r="NT76" s="144"/>
      <c r="NU76" s="144"/>
      <c r="NV76" s="144"/>
      <c r="NW76" s="144"/>
      <c r="NX76" s="145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3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5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9">
        <f>データ!$B$11</f>
        <v>41640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>
        <f>データ!$C$11</f>
        <v>42005</v>
      </c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データ!$D$11</f>
        <v>42370</v>
      </c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>
        <f>データ!$E$11</f>
        <v>42736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>
        <f>データ!$F$11</f>
        <v>43101</v>
      </c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9">
        <f>データ!$B$11</f>
        <v>41640</v>
      </c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>
        <f>データ!$C$11</f>
        <v>42005</v>
      </c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>
        <f>データ!$D$11</f>
        <v>42370</v>
      </c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>
        <f>データ!$E$11</f>
        <v>42736</v>
      </c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>
        <f>データ!$F$11</f>
        <v>43101</v>
      </c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9">
        <f>データ!$B$11</f>
        <v>41640</v>
      </c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>
        <f>データ!$C$11</f>
        <v>42005</v>
      </c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>
        <f>データ!$D$11</f>
        <v>42370</v>
      </c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>
        <f>データ!$E$11</f>
        <v>42736</v>
      </c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>
        <f>データ!$F$11</f>
        <v>43101</v>
      </c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5"/>
      <c r="NB78" s="5"/>
      <c r="NC78" s="5"/>
      <c r="ND78" s="5"/>
      <c r="NE78" s="5"/>
      <c r="NF78" s="5"/>
      <c r="NG78" s="41"/>
      <c r="NH78" s="27"/>
      <c r="NI78" s="2"/>
      <c r="NJ78" s="143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5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50" t="s">
        <v>55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データ!DR7</f>
        <v>49.8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>
        <f>データ!DS7</f>
        <v>52.6</v>
      </c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>
        <f>データ!DT7</f>
        <v>52.4</v>
      </c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>
        <f>データ!DU7</f>
        <v>55.5</v>
      </c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>
        <f>データ!DV7</f>
        <v>57.2</v>
      </c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0" t="s">
        <v>55</v>
      </c>
      <c r="EE79" s="151"/>
      <c r="EF79" s="151"/>
      <c r="EG79" s="151"/>
      <c r="EH79" s="151"/>
      <c r="EI79" s="151"/>
      <c r="EJ79" s="151"/>
      <c r="EK79" s="151"/>
      <c r="EL79" s="151"/>
      <c r="EM79" s="151"/>
      <c r="EN79" s="152"/>
      <c r="EO79" s="153">
        <f>データ!EC7</f>
        <v>67.2</v>
      </c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>
        <f>データ!ED7</f>
        <v>73</v>
      </c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>
        <f>データ!EE7</f>
        <v>61.4</v>
      </c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>
        <f>データ!EF7</f>
        <v>68.8</v>
      </c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>
        <f>データ!EG7</f>
        <v>69.599999999999994</v>
      </c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0" t="s">
        <v>55</v>
      </c>
      <c r="IZ79" s="151"/>
      <c r="JA79" s="151"/>
      <c r="JB79" s="151"/>
      <c r="JC79" s="151"/>
      <c r="JD79" s="151"/>
      <c r="JE79" s="151"/>
      <c r="JF79" s="151"/>
      <c r="JG79" s="151"/>
      <c r="JH79" s="151"/>
      <c r="JI79" s="152"/>
      <c r="JJ79" s="154">
        <f>データ!EN7</f>
        <v>24982182</v>
      </c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>
        <f>データ!EO7</f>
        <v>24874222</v>
      </c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>
        <f>データ!EP7</f>
        <v>25491525</v>
      </c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>
        <f>データ!EQ7</f>
        <v>25573404</v>
      </c>
      <c r="LP79" s="154"/>
      <c r="LQ79" s="154"/>
      <c r="LR79" s="154"/>
      <c r="LS79" s="154"/>
      <c r="LT79" s="154"/>
      <c r="LU79" s="154"/>
      <c r="LV79" s="154"/>
      <c r="LW79" s="154"/>
      <c r="LX79" s="154"/>
      <c r="LY79" s="154"/>
      <c r="LZ79" s="154"/>
      <c r="MA79" s="154"/>
      <c r="MB79" s="154"/>
      <c r="MC79" s="154"/>
      <c r="MD79" s="154"/>
      <c r="ME79" s="154"/>
      <c r="MF79" s="154"/>
      <c r="MG79" s="154"/>
      <c r="MH79" s="154">
        <f>データ!ER7</f>
        <v>25525899</v>
      </c>
      <c r="MI79" s="154"/>
      <c r="MJ79" s="154"/>
      <c r="MK79" s="154"/>
      <c r="ML79" s="154"/>
      <c r="MM79" s="154"/>
      <c r="MN79" s="154"/>
      <c r="MO79" s="154"/>
      <c r="MP79" s="154"/>
      <c r="MQ79" s="154"/>
      <c r="MR79" s="154"/>
      <c r="MS79" s="154"/>
      <c r="MT79" s="154"/>
      <c r="MU79" s="154"/>
      <c r="MV79" s="154"/>
      <c r="MW79" s="154"/>
      <c r="MX79" s="154"/>
      <c r="MY79" s="154"/>
      <c r="MZ79" s="154"/>
      <c r="NA79" s="5"/>
      <c r="NB79" s="5"/>
      <c r="NC79" s="5"/>
      <c r="ND79" s="5"/>
      <c r="NE79" s="5"/>
      <c r="NF79" s="5"/>
      <c r="NG79" s="41"/>
      <c r="NH79" s="27"/>
      <c r="NI79" s="2"/>
      <c r="NJ79" s="143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50" t="s">
        <v>57</v>
      </c>
      <c r="K80" s="151"/>
      <c r="L80" s="151"/>
      <c r="M80" s="151"/>
      <c r="N80" s="151"/>
      <c r="O80" s="151"/>
      <c r="P80" s="151"/>
      <c r="Q80" s="151"/>
      <c r="R80" s="151"/>
      <c r="S80" s="151"/>
      <c r="T80" s="152"/>
      <c r="U80" s="153">
        <f>データ!DW7</f>
        <v>52.4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>
        <f>データ!DX7</f>
        <v>52.6</v>
      </c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>
        <f>データ!DY7</f>
        <v>54.2</v>
      </c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>
        <f>データ!DZ7</f>
        <v>53.8</v>
      </c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>
        <f>データ!EA7</f>
        <v>56.1</v>
      </c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0" t="s">
        <v>57</v>
      </c>
      <c r="EE80" s="151"/>
      <c r="EF80" s="151"/>
      <c r="EG80" s="151"/>
      <c r="EH80" s="151"/>
      <c r="EI80" s="151"/>
      <c r="EJ80" s="151"/>
      <c r="EK80" s="151"/>
      <c r="EL80" s="151"/>
      <c r="EM80" s="151"/>
      <c r="EN80" s="152"/>
      <c r="EO80" s="153">
        <f>データ!EH7</f>
        <v>68.900000000000006</v>
      </c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>
        <f>データ!EI7</f>
        <v>68</v>
      </c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>
        <f>データ!EJ7</f>
        <v>70</v>
      </c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>
        <f>データ!EK7</f>
        <v>71</v>
      </c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>
        <f>データ!EL7</f>
        <v>73.2</v>
      </c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0" t="s">
        <v>57</v>
      </c>
      <c r="IZ80" s="151"/>
      <c r="JA80" s="151"/>
      <c r="JB80" s="151"/>
      <c r="JC80" s="151"/>
      <c r="JD80" s="151"/>
      <c r="JE80" s="151"/>
      <c r="JF80" s="151"/>
      <c r="JG80" s="151"/>
      <c r="JH80" s="151"/>
      <c r="JI80" s="152"/>
      <c r="JJ80" s="154">
        <f>データ!ES7</f>
        <v>34878088</v>
      </c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>
        <f>データ!ET7</f>
        <v>36094355</v>
      </c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>
        <f>データ!EU7</f>
        <v>36941419</v>
      </c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>
        <f>データ!EV7</f>
        <v>38480542</v>
      </c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  <c r="LZ80" s="154"/>
      <c r="MA80" s="154"/>
      <c r="MB80" s="154"/>
      <c r="MC80" s="154"/>
      <c r="MD80" s="154"/>
      <c r="ME80" s="154"/>
      <c r="MF80" s="154"/>
      <c r="MG80" s="154"/>
      <c r="MH80" s="154">
        <f>データ!EW7</f>
        <v>38744035</v>
      </c>
      <c r="MI80" s="154"/>
      <c r="MJ80" s="154"/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4"/>
      <c r="MX80" s="154"/>
      <c r="MY80" s="154"/>
      <c r="MZ80" s="154"/>
      <c r="NA80" s="5"/>
      <c r="NB80" s="5"/>
      <c r="NC80" s="5"/>
      <c r="ND80" s="5"/>
      <c r="NE80" s="5"/>
      <c r="NF80" s="5"/>
      <c r="NG80" s="41"/>
      <c r="NH80" s="27"/>
      <c r="NI80" s="2"/>
      <c r="NJ80" s="143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3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5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3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4"/>
      <c r="NX82" s="145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3"/>
      <c r="NK83" s="144"/>
      <c r="NL83" s="144"/>
      <c r="NM83" s="144"/>
      <c r="NN83" s="144"/>
      <c r="NO83" s="144"/>
      <c r="NP83" s="144"/>
      <c r="NQ83" s="144"/>
      <c r="NR83" s="144"/>
      <c r="NS83" s="144"/>
      <c r="NT83" s="144"/>
      <c r="NU83" s="144"/>
      <c r="NV83" s="144"/>
      <c r="NW83" s="144"/>
      <c r="NX83" s="145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6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8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qHrU5VmoydXIKsjVdCfoTK4wPMqO2jcIi8WW0zT6xpr6ob/tCQD+h9AyULPumHrnMk7rmRM8+bSIBk0z6EUJhw==" saltValue="GT9Q4FUdCaAfcd/MQnM3Ng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 xr:uid="{00000000-0002-0000-0000-000000000000}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0" t="s">
        <v>103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56" t="s">
        <v>104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6" t="s">
        <v>105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60" t="s">
        <v>106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5" t="s">
        <v>107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6" t="s">
        <v>108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109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110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60" t="s">
        <v>111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5" t="s">
        <v>112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113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137</v>
      </c>
      <c r="AT5" s="64" t="s">
        <v>138</v>
      </c>
      <c r="AU5" s="64" t="s">
        <v>148</v>
      </c>
      <c r="AV5" s="64" t="s">
        <v>140</v>
      </c>
      <c r="AW5" s="64" t="s">
        <v>149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150</v>
      </c>
      <c r="BE5" s="64" t="s">
        <v>151</v>
      </c>
      <c r="BF5" s="64" t="s">
        <v>148</v>
      </c>
      <c r="BG5" s="64" t="s">
        <v>152</v>
      </c>
      <c r="BH5" s="64" t="s">
        <v>149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150</v>
      </c>
      <c r="BP5" s="64" t="s">
        <v>138</v>
      </c>
      <c r="BQ5" s="64" t="s">
        <v>148</v>
      </c>
      <c r="BR5" s="64" t="s">
        <v>140</v>
      </c>
      <c r="BS5" s="64" t="s">
        <v>141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150</v>
      </c>
      <c r="CA5" s="64" t="s">
        <v>138</v>
      </c>
      <c r="CB5" s="64" t="s">
        <v>148</v>
      </c>
      <c r="CC5" s="64" t="s">
        <v>140</v>
      </c>
      <c r="CD5" s="64" t="s">
        <v>149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137</v>
      </c>
      <c r="CL5" s="64" t="s">
        <v>138</v>
      </c>
      <c r="CM5" s="64" t="s">
        <v>139</v>
      </c>
      <c r="CN5" s="64" t="s">
        <v>140</v>
      </c>
      <c r="CO5" s="64" t="s">
        <v>141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153</v>
      </c>
      <c r="CW5" s="64" t="s">
        <v>138</v>
      </c>
      <c r="CX5" s="64" t="s">
        <v>148</v>
      </c>
      <c r="CY5" s="64" t="s">
        <v>152</v>
      </c>
      <c r="CZ5" s="64" t="s">
        <v>141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150</v>
      </c>
      <c r="DH5" s="64" t="s">
        <v>138</v>
      </c>
      <c r="DI5" s="64" t="s">
        <v>148</v>
      </c>
      <c r="DJ5" s="64" t="s">
        <v>154</v>
      </c>
      <c r="DK5" s="64" t="s">
        <v>149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137</v>
      </c>
      <c r="DS5" s="64" t="s">
        <v>138</v>
      </c>
      <c r="DT5" s="64" t="s">
        <v>148</v>
      </c>
      <c r="DU5" s="64" t="s">
        <v>140</v>
      </c>
      <c r="DV5" s="64" t="s">
        <v>141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150</v>
      </c>
      <c r="ED5" s="64" t="s">
        <v>138</v>
      </c>
      <c r="EE5" s="64" t="s">
        <v>148</v>
      </c>
      <c r="EF5" s="64" t="s">
        <v>140</v>
      </c>
      <c r="EG5" s="64" t="s">
        <v>149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155</v>
      </c>
      <c r="EN5" s="64" t="s">
        <v>153</v>
      </c>
      <c r="EO5" s="64" t="s">
        <v>138</v>
      </c>
      <c r="EP5" s="64" t="s">
        <v>148</v>
      </c>
      <c r="EQ5" s="64" t="s">
        <v>140</v>
      </c>
      <c r="ER5" s="64" t="s">
        <v>156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157</v>
      </c>
      <c r="B6" s="65">
        <f>B8</f>
        <v>2018</v>
      </c>
      <c r="C6" s="65">
        <f t="shared" ref="C6:M6" si="2">C8</f>
        <v>432156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4</v>
      </c>
      <c r="H6" s="157" t="str">
        <f>IF(H8&lt;&gt;I8,H8,"")&amp;IF(I8&lt;&gt;J8,I8,"")&amp;"　"&amp;J8</f>
        <v>熊本県天草市　河浦病院</v>
      </c>
      <c r="I6" s="158"/>
      <c r="J6" s="159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50床以上～100床未満</v>
      </c>
      <c r="O6" s="65" t="str">
        <f>O8</f>
        <v>自治体職員 民間企業出身</v>
      </c>
      <c r="P6" s="65" t="str">
        <f>P8</f>
        <v>直営</v>
      </c>
      <c r="Q6" s="66">
        <f t="shared" ref="Q6:AG6" si="3">Q8</f>
        <v>4</v>
      </c>
      <c r="R6" s="65" t="str">
        <f t="shared" si="3"/>
        <v>-</v>
      </c>
      <c r="S6" s="65" t="str">
        <f t="shared" si="3"/>
        <v>ド 訓</v>
      </c>
      <c r="T6" s="65" t="str">
        <f t="shared" si="3"/>
        <v>救 輪</v>
      </c>
      <c r="U6" s="66">
        <f>U8</f>
        <v>81177</v>
      </c>
      <c r="V6" s="66">
        <f>V8</f>
        <v>5328</v>
      </c>
      <c r="W6" s="65" t="str">
        <f>W8</f>
        <v>第１種該当</v>
      </c>
      <c r="X6" s="65" t="str">
        <f t="shared" si="3"/>
        <v>１３：１</v>
      </c>
      <c r="Y6" s="66">
        <f t="shared" si="3"/>
        <v>39</v>
      </c>
      <c r="Z6" s="66">
        <f t="shared" si="3"/>
        <v>60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99</v>
      </c>
      <c r="AE6" s="66">
        <f t="shared" si="3"/>
        <v>38</v>
      </c>
      <c r="AF6" s="66">
        <f t="shared" si="3"/>
        <v>48</v>
      </c>
      <c r="AG6" s="66">
        <f t="shared" si="3"/>
        <v>86</v>
      </c>
      <c r="AH6" s="67">
        <f>IF(AH8="-",NA(),AH8)</f>
        <v>109.6</v>
      </c>
      <c r="AI6" s="67">
        <f t="shared" ref="AI6:AQ6" si="4">IF(AI8="-",NA(),AI8)</f>
        <v>102.4</v>
      </c>
      <c r="AJ6" s="67">
        <f t="shared" si="4"/>
        <v>96.9</v>
      </c>
      <c r="AK6" s="67">
        <f t="shared" si="4"/>
        <v>93</v>
      </c>
      <c r="AL6" s="67">
        <f t="shared" si="4"/>
        <v>91.4</v>
      </c>
      <c r="AM6" s="67">
        <f t="shared" si="4"/>
        <v>98.5</v>
      </c>
      <c r="AN6" s="67">
        <f t="shared" si="4"/>
        <v>98</v>
      </c>
      <c r="AO6" s="67">
        <f t="shared" si="4"/>
        <v>98.4</v>
      </c>
      <c r="AP6" s="67">
        <f t="shared" si="4"/>
        <v>98.2</v>
      </c>
      <c r="AQ6" s="67">
        <f t="shared" si="4"/>
        <v>97.5</v>
      </c>
      <c r="AR6" s="67" t="str">
        <f>IF(AR8="-","【-】","【"&amp;SUBSTITUTE(TEXT(AR8,"#,##0.0"),"-","△")&amp;"】")</f>
        <v>【98.8】</v>
      </c>
      <c r="AS6" s="67">
        <f>IF(AS8="-",NA(),AS8)</f>
        <v>89.9</v>
      </c>
      <c r="AT6" s="67">
        <f t="shared" ref="AT6:BB6" si="5">IF(AT8="-",NA(),AT8)</f>
        <v>82.7</v>
      </c>
      <c r="AU6" s="67">
        <f t="shared" si="5"/>
        <v>78.400000000000006</v>
      </c>
      <c r="AV6" s="67">
        <f t="shared" si="5"/>
        <v>73.099999999999994</v>
      </c>
      <c r="AW6" s="67">
        <f t="shared" si="5"/>
        <v>75.900000000000006</v>
      </c>
      <c r="AX6" s="67">
        <f t="shared" si="5"/>
        <v>79.7</v>
      </c>
      <c r="AY6" s="67">
        <f t="shared" si="5"/>
        <v>79.599999999999994</v>
      </c>
      <c r="AZ6" s="67">
        <f t="shared" si="5"/>
        <v>77.900000000000006</v>
      </c>
      <c r="BA6" s="67">
        <f t="shared" si="5"/>
        <v>78.099999999999994</v>
      </c>
      <c r="BB6" s="67">
        <f t="shared" si="5"/>
        <v>77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94.9</v>
      </c>
      <c r="BJ6" s="67">
        <f t="shared" si="6"/>
        <v>101.2</v>
      </c>
      <c r="BK6" s="67">
        <f t="shared" si="6"/>
        <v>107.2</v>
      </c>
      <c r="BL6" s="67">
        <f t="shared" si="6"/>
        <v>114.4</v>
      </c>
      <c r="BM6" s="67">
        <f t="shared" si="6"/>
        <v>117</v>
      </c>
      <c r="BN6" s="67" t="str">
        <f>IF(BN8="-","【-】","【"&amp;SUBSTITUTE(TEXT(BN8,"#,##0.0"),"-","△")&amp;"】")</f>
        <v>【64.1】</v>
      </c>
      <c r="BO6" s="67">
        <f>IF(BO8="-",NA(),BO8)</f>
        <v>84</v>
      </c>
      <c r="BP6" s="67">
        <f t="shared" ref="BP6:BX6" si="7">IF(BP8="-",NA(),BP8)</f>
        <v>82.3</v>
      </c>
      <c r="BQ6" s="67">
        <f t="shared" si="7"/>
        <v>77.900000000000006</v>
      </c>
      <c r="BR6" s="67">
        <f t="shared" si="7"/>
        <v>73.8</v>
      </c>
      <c r="BS6" s="67">
        <f t="shared" si="7"/>
        <v>75.900000000000006</v>
      </c>
      <c r="BT6" s="67">
        <f t="shared" si="7"/>
        <v>67.400000000000006</v>
      </c>
      <c r="BU6" s="67">
        <f t="shared" si="7"/>
        <v>66.599999999999994</v>
      </c>
      <c r="BV6" s="67">
        <f t="shared" si="7"/>
        <v>66.8</v>
      </c>
      <c r="BW6" s="67">
        <f t="shared" si="7"/>
        <v>67.900000000000006</v>
      </c>
      <c r="BX6" s="67">
        <f t="shared" si="7"/>
        <v>66.900000000000006</v>
      </c>
      <c r="BY6" s="67" t="str">
        <f>IF(BY8="-","【-】","【"&amp;SUBSTITUTE(TEXT(BY8,"#,##0.0"),"-","△")&amp;"】")</f>
        <v>【74.9】</v>
      </c>
      <c r="BZ6" s="68">
        <f>IF(BZ8="-",NA(),BZ8)</f>
        <v>18776</v>
      </c>
      <c r="CA6" s="68">
        <f t="shared" ref="CA6:CI6" si="8">IF(CA8="-",NA(),CA8)</f>
        <v>18215</v>
      </c>
      <c r="CB6" s="68">
        <f t="shared" si="8"/>
        <v>17859</v>
      </c>
      <c r="CC6" s="68">
        <f t="shared" si="8"/>
        <v>18269</v>
      </c>
      <c r="CD6" s="68">
        <f t="shared" si="8"/>
        <v>18483</v>
      </c>
      <c r="CE6" s="68">
        <f t="shared" si="8"/>
        <v>23857</v>
      </c>
      <c r="CF6" s="68">
        <f t="shared" si="8"/>
        <v>24371</v>
      </c>
      <c r="CG6" s="68">
        <f t="shared" si="8"/>
        <v>24882</v>
      </c>
      <c r="CH6" s="68">
        <f t="shared" si="8"/>
        <v>25249</v>
      </c>
      <c r="CI6" s="68">
        <f t="shared" si="8"/>
        <v>25711</v>
      </c>
      <c r="CJ6" s="67" t="str">
        <f>IF(CJ8="-","【-】","【"&amp;SUBSTITUTE(TEXT(CJ8,"#,##0"),"-","△")&amp;"】")</f>
        <v>【52,412】</v>
      </c>
      <c r="CK6" s="68">
        <f>IF(CK8="-",NA(),CK8)</f>
        <v>4682</v>
      </c>
      <c r="CL6" s="68">
        <f t="shared" ref="CL6:CT6" si="9">IF(CL8="-",NA(),CL8)</f>
        <v>4458</v>
      </c>
      <c r="CM6" s="68">
        <f t="shared" si="9"/>
        <v>4426</v>
      </c>
      <c r="CN6" s="68">
        <f t="shared" si="9"/>
        <v>4347</v>
      </c>
      <c r="CO6" s="68">
        <f t="shared" si="9"/>
        <v>4444</v>
      </c>
      <c r="CP6" s="68">
        <f t="shared" si="9"/>
        <v>8471</v>
      </c>
      <c r="CQ6" s="68">
        <f t="shared" si="9"/>
        <v>8736</v>
      </c>
      <c r="CR6" s="68">
        <f t="shared" si="9"/>
        <v>8797</v>
      </c>
      <c r="CS6" s="68">
        <f t="shared" si="9"/>
        <v>8852</v>
      </c>
      <c r="CT6" s="68">
        <f t="shared" si="9"/>
        <v>9060</v>
      </c>
      <c r="CU6" s="67" t="str">
        <f>IF(CU8="-","【-】","【"&amp;SUBSTITUTE(TEXT(CU8,"#,##0"),"-","△")&amp;"】")</f>
        <v>【14,708】</v>
      </c>
      <c r="CV6" s="67">
        <f>IF(CV8="-",NA(),CV8)</f>
        <v>67.2</v>
      </c>
      <c r="CW6" s="67">
        <f t="shared" ref="CW6:DE6" si="10">IF(CW8="-",NA(),CW8)</f>
        <v>72.3</v>
      </c>
      <c r="CX6" s="67">
        <f t="shared" si="10"/>
        <v>78.900000000000006</v>
      </c>
      <c r="CY6" s="67">
        <f t="shared" si="10"/>
        <v>79</v>
      </c>
      <c r="CZ6" s="67">
        <f t="shared" si="10"/>
        <v>77.2</v>
      </c>
      <c r="DA6" s="67">
        <f t="shared" si="10"/>
        <v>67.5</v>
      </c>
      <c r="DB6" s="67">
        <f t="shared" si="10"/>
        <v>67.5</v>
      </c>
      <c r="DC6" s="67">
        <f t="shared" si="10"/>
        <v>69.5</v>
      </c>
      <c r="DD6" s="67">
        <f t="shared" si="10"/>
        <v>70.3</v>
      </c>
      <c r="DE6" s="67">
        <f t="shared" si="10"/>
        <v>71.099999999999994</v>
      </c>
      <c r="DF6" s="67" t="str">
        <f>IF(DF8="-","【-】","【"&amp;SUBSTITUTE(TEXT(DF8,"#,##0.0"),"-","△")&amp;"】")</f>
        <v>【54.8】</v>
      </c>
      <c r="DG6" s="67">
        <f>IF(DG8="-",NA(),DG8)</f>
        <v>12.4</v>
      </c>
      <c r="DH6" s="67">
        <f t="shared" ref="DH6:DP6" si="11">IF(DH8="-",NA(),DH8)</f>
        <v>11.6</v>
      </c>
      <c r="DI6" s="67">
        <f t="shared" si="11"/>
        <v>11.5</v>
      </c>
      <c r="DJ6" s="67">
        <f t="shared" si="11"/>
        <v>11.6</v>
      </c>
      <c r="DK6" s="67">
        <f t="shared" si="11"/>
        <v>10.8</v>
      </c>
      <c r="DL6" s="67">
        <f t="shared" si="11"/>
        <v>17.899999999999999</v>
      </c>
      <c r="DM6" s="67">
        <f t="shared" si="11"/>
        <v>17.899999999999999</v>
      </c>
      <c r="DN6" s="67">
        <f t="shared" si="11"/>
        <v>17.399999999999999</v>
      </c>
      <c r="DO6" s="67">
        <f t="shared" si="11"/>
        <v>17</v>
      </c>
      <c r="DP6" s="67">
        <f t="shared" si="11"/>
        <v>16.5</v>
      </c>
      <c r="DQ6" s="67" t="str">
        <f>IF(DQ8="-","【-】","【"&amp;SUBSTITUTE(TEXT(DQ8,"#,##0.0"),"-","△")&amp;"】")</f>
        <v>【24.3】</v>
      </c>
      <c r="DR6" s="67">
        <f>IF(DR8="-",NA(),DR8)</f>
        <v>49.8</v>
      </c>
      <c r="DS6" s="67">
        <f t="shared" ref="DS6:EA6" si="12">IF(DS8="-",NA(),DS8)</f>
        <v>52.6</v>
      </c>
      <c r="DT6" s="67">
        <f t="shared" si="12"/>
        <v>52.4</v>
      </c>
      <c r="DU6" s="67">
        <f t="shared" si="12"/>
        <v>55.5</v>
      </c>
      <c r="DV6" s="67">
        <f t="shared" si="12"/>
        <v>57.2</v>
      </c>
      <c r="DW6" s="67">
        <f t="shared" si="12"/>
        <v>52.4</v>
      </c>
      <c r="DX6" s="67">
        <f t="shared" si="12"/>
        <v>52.6</v>
      </c>
      <c r="DY6" s="67">
        <f t="shared" si="12"/>
        <v>54.2</v>
      </c>
      <c r="DZ6" s="67">
        <f t="shared" si="12"/>
        <v>53.8</v>
      </c>
      <c r="EA6" s="67">
        <f t="shared" si="12"/>
        <v>56.1</v>
      </c>
      <c r="EB6" s="67" t="str">
        <f>IF(EB8="-","【-】","【"&amp;SUBSTITUTE(TEXT(EB8,"#,##0.0"),"-","△")&amp;"】")</f>
        <v>【52.5】</v>
      </c>
      <c r="EC6" s="67">
        <f>IF(EC8="-",NA(),EC8)</f>
        <v>67.2</v>
      </c>
      <c r="ED6" s="67">
        <f t="shared" ref="ED6:EL6" si="13">IF(ED8="-",NA(),ED8)</f>
        <v>73</v>
      </c>
      <c r="EE6" s="67">
        <f t="shared" si="13"/>
        <v>61.4</v>
      </c>
      <c r="EF6" s="67">
        <f t="shared" si="13"/>
        <v>68.8</v>
      </c>
      <c r="EG6" s="67">
        <f t="shared" si="13"/>
        <v>69.599999999999994</v>
      </c>
      <c r="EH6" s="67">
        <f t="shared" si="13"/>
        <v>68.900000000000006</v>
      </c>
      <c r="EI6" s="67">
        <f t="shared" si="13"/>
        <v>68</v>
      </c>
      <c r="EJ6" s="67">
        <f t="shared" si="13"/>
        <v>70</v>
      </c>
      <c r="EK6" s="67">
        <f t="shared" si="13"/>
        <v>71</v>
      </c>
      <c r="EL6" s="67">
        <f t="shared" si="13"/>
        <v>73.2</v>
      </c>
      <c r="EM6" s="67" t="str">
        <f>IF(EM8="-","【-】","【"&amp;SUBSTITUTE(TEXT(EM8,"#,##0.0"),"-","△")&amp;"】")</f>
        <v>【68.8】</v>
      </c>
      <c r="EN6" s="68">
        <f>IF(EN8="-",NA(),EN8)</f>
        <v>24982182</v>
      </c>
      <c r="EO6" s="68">
        <f t="shared" ref="EO6:EW6" si="14">IF(EO8="-",NA(),EO8)</f>
        <v>24874222</v>
      </c>
      <c r="EP6" s="68">
        <f t="shared" si="14"/>
        <v>25491525</v>
      </c>
      <c r="EQ6" s="68">
        <f t="shared" si="14"/>
        <v>25573404</v>
      </c>
      <c r="ER6" s="68">
        <f t="shared" si="14"/>
        <v>25525899</v>
      </c>
      <c r="ES6" s="68">
        <f t="shared" si="14"/>
        <v>34878088</v>
      </c>
      <c r="ET6" s="68">
        <f t="shared" si="14"/>
        <v>36094355</v>
      </c>
      <c r="EU6" s="68">
        <f t="shared" si="14"/>
        <v>36941419</v>
      </c>
      <c r="EV6" s="68">
        <f t="shared" si="14"/>
        <v>38480542</v>
      </c>
      <c r="EW6" s="68">
        <f t="shared" si="14"/>
        <v>38744035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158</v>
      </c>
      <c r="B7" s="65">
        <f t="shared" ref="B7:AG7" si="15">B8</f>
        <v>2018</v>
      </c>
      <c r="C7" s="65">
        <f t="shared" si="15"/>
        <v>432156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4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50床以上～100床未満</v>
      </c>
      <c r="O7" s="65" t="str">
        <f>O8</f>
        <v>自治体職員 民間企業出身</v>
      </c>
      <c r="P7" s="65" t="str">
        <f>P8</f>
        <v>直営</v>
      </c>
      <c r="Q7" s="66">
        <f t="shared" si="15"/>
        <v>4</v>
      </c>
      <c r="R7" s="65" t="str">
        <f t="shared" si="15"/>
        <v>-</v>
      </c>
      <c r="S7" s="65" t="str">
        <f t="shared" si="15"/>
        <v>ド 訓</v>
      </c>
      <c r="T7" s="65" t="str">
        <f t="shared" si="15"/>
        <v>救 輪</v>
      </c>
      <c r="U7" s="66">
        <f>U8</f>
        <v>81177</v>
      </c>
      <c r="V7" s="66">
        <f>V8</f>
        <v>5328</v>
      </c>
      <c r="W7" s="65" t="str">
        <f>W8</f>
        <v>第１種該当</v>
      </c>
      <c r="X7" s="65" t="str">
        <f t="shared" si="15"/>
        <v>１３：１</v>
      </c>
      <c r="Y7" s="66">
        <f t="shared" si="15"/>
        <v>39</v>
      </c>
      <c r="Z7" s="66">
        <f t="shared" si="15"/>
        <v>60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99</v>
      </c>
      <c r="AE7" s="66">
        <f t="shared" si="15"/>
        <v>38</v>
      </c>
      <c r="AF7" s="66">
        <f t="shared" si="15"/>
        <v>48</v>
      </c>
      <c r="AG7" s="66">
        <f t="shared" si="15"/>
        <v>86</v>
      </c>
      <c r="AH7" s="67">
        <f>AH8</f>
        <v>109.6</v>
      </c>
      <c r="AI7" s="67">
        <f t="shared" ref="AI7:AQ7" si="16">AI8</f>
        <v>102.4</v>
      </c>
      <c r="AJ7" s="67">
        <f t="shared" si="16"/>
        <v>96.9</v>
      </c>
      <c r="AK7" s="67">
        <f t="shared" si="16"/>
        <v>93</v>
      </c>
      <c r="AL7" s="67">
        <f t="shared" si="16"/>
        <v>91.4</v>
      </c>
      <c r="AM7" s="67">
        <f t="shared" si="16"/>
        <v>98.5</v>
      </c>
      <c r="AN7" s="67">
        <f t="shared" si="16"/>
        <v>98</v>
      </c>
      <c r="AO7" s="67">
        <f t="shared" si="16"/>
        <v>98.4</v>
      </c>
      <c r="AP7" s="67">
        <f t="shared" si="16"/>
        <v>98.2</v>
      </c>
      <c r="AQ7" s="67">
        <f t="shared" si="16"/>
        <v>97.5</v>
      </c>
      <c r="AR7" s="67"/>
      <c r="AS7" s="67">
        <f>AS8</f>
        <v>89.9</v>
      </c>
      <c r="AT7" s="67">
        <f t="shared" ref="AT7:BB7" si="17">AT8</f>
        <v>82.7</v>
      </c>
      <c r="AU7" s="67">
        <f t="shared" si="17"/>
        <v>78.400000000000006</v>
      </c>
      <c r="AV7" s="67">
        <f t="shared" si="17"/>
        <v>73.099999999999994</v>
      </c>
      <c r="AW7" s="67">
        <f t="shared" si="17"/>
        <v>75.900000000000006</v>
      </c>
      <c r="AX7" s="67">
        <f t="shared" si="17"/>
        <v>79.7</v>
      </c>
      <c r="AY7" s="67">
        <f t="shared" si="17"/>
        <v>79.599999999999994</v>
      </c>
      <c r="AZ7" s="67">
        <f t="shared" si="17"/>
        <v>77.900000000000006</v>
      </c>
      <c r="BA7" s="67">
        <f t="shared" si="17"/>
        <v>78.099999999999994</v>
      </c>
      <c r="BB7" s="67">
        <f t="shared" si="17"/>
        <v>77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94.9</v>
      </c>
      <c r="BJ7" s="67">
        <f t="shared" si="18"/>
        <v>101.2</v>
      </c>
      <c r="BK7" s="67">
        <f t="shared" si="18"/>
        <v>107.2</v>
      </c>
      <c r="BL7" s="67">
        <f t="shared" si="18"/>
        <v>114.4</v>
      </c>
      <c r="BM7" s="67">
        <f t="shared" si="18"/>
        <v>117</v>
      </c>
      <c r="BN7" s="67"/>
      <c r="BO7" s="67">
        <f>BO8</f>
        <v>84</v>
      </c>
      <c r="BP7" s="67">
        <f t="shared" ref="BP7:BX7" si="19">BP8</f>
        <v>82.3</v>
      </c>
      <c r="BQ7" s="67">
        <f t="shared" si="19"/>
        <v>77.900000000000006</v>
      </c>
      <c r="BR7" s="67">
        <f t="shared" si="19"/>
        <v>73.8</v>
      </c>
      <c r="BS7" s="67">
        <f t="shared" si="19"/>
        <v>75.900000000000006</v>
      </c>
      <c r="BT7" s="67">
        <f t="shared" si="19"/>
        <v>67.400000000000006</v>
      </c>
      <c r="BU7" s="67">
        <f t="shared" si="19"/>
        <v>66.599999999999994</v>
      </c>
      <c r="BV7" s="67">
        <f t="shared" si="19"/>
        <v>66.8</v>
      </c>
      <c r="BW7" s="67">
        <f t="shared" si="19"/>
        <v>67.900000000000006</v>
      </c>
      <c r="BX7" s="67">
        <f t="shared" si="19"/>
        <v>66.900000000000006</v>
      </c>
      <c r="BY7" s="67"/>
      <c r="BZ7" s="68">
        <f>BZ8</f>
        <v>18776</v>
      </c>
      <c r="CA7" s="68">
        <f t="shared" ref="CA7:CI7" si="20">CA8</f>
        <v>18215</v>
      </c>
      <c r="CB7" s="68">
        <f t="shared" si="20"/>
        <v>17859</v>
      </c>
      <c r="CC7" s="68">
        <f t="shared" si="20"/>
        <v>18269</v>
      </c>
      <c r="CD7" s="68">
        <f t="shared" si="20"/>
        <v>18483</v>
      </c>
      <c r="CE7" s="68">
        <f t="shared" si="20"/>
        <v>23857</v>
      </c>
      <c r="CF7" s="68">
        <f t="shared" si="20"/>
        <v>24371</v>
      </c>
      <c r="CG7" s="68">
        <f t="shared" si="20"/>
        <v>24882</v>
      </c>
      <c r="CH7" s="68">
        <f t="shared" si="20"/>
        <v>25249</v>
      </c>
      <c r="CI7" s="68">
        <f t="shared" si="20"/>
        <v>25711</v>
      </c>
      <c r="CJ7" s="67"/>
      <c r="CK7" s="68">
        <f>CK8</f>
        <v>4682</v>
      </c>
      <c r="CL7" s="68">
        <f t="shared" ref="CL7:CT7" si="21">CL8</f>
        <v>4458</v>
      </c>
      <c r="CM7" s="68">
        <f t="shared" si="21"/>
        <v>4426</v>
      </c>
      <c r="CN7" s="68">
        <f t="shared" si="21"/>
        <v>4347</v>
      </c>
      <c r="CO7" s="68">
        <f t="shared" si="21"/>
        <v>4444</v>
      </c>
      <c r="CP7" s="68">
        <f t="shared" si="21"/>
        <v>8471</v>
      </c>
      <c r="CQ7" s="68">
        <f t="shared" si="21"/>
        <v>8736</v>
      </c>
      <c r="CR7" s="68">
        <f t="shared" si="21"/>
        <v>8797</v>
      </c>
      <c r="CS7" s="68">
        <f t="shared" si="21"/>
        <v>8852</v>
      </c>
      <c r="CT7" s="68">
        <f t="shared" si="21"/>
        <v>9060</v>
      </c>
      <c r="CU7" s="67"/>
      <c r="CV7" s="67">
        <f>CV8</f>
        <v>67.2</v>
      </c>
      <c r="CW7" s="67">
        <f t="shared" ref="CW7:DE7" si="22">CW8</f>
        <v>72.3</v>
      </c>
      <c r="CX7" s="67">
        <f t="shared" si="22"/>
        <v>78.900000000000006</v>
      </c>
      <c r="CY7" s="67">
        <f t="shared" si="22"/>
        <v>79</v>
      </c>
      <c r="CZ7" s="67">
        <f t="shared" si="22"/>
        <v>77.2</v>
      </c>
      <c r="DA7" s="67">
        <f t="shared" si="22"/>
        <v>67.5</v>
      </c>
      <c r="DB7" s="67">
        <f t="shared" si="22"/>
        <v>67.5</v>
      </c>
      <c r="DC7" s="67">
        <f t="shared" si="22"/>
        <v>69.5</v>
      </c>
      <c r="DD7" s="67">
        <f t="shared" si="22"/>
        <v>70.3</v>
      </c>
      <c r="DE7" s="67">
        <f t="shared" si="22"/>
        <v>71.099999999999994</v>
      </c>
      <c r="DF7" s="67"/>
      <c r="DG7" s="67">
        <f>DG8</f>
        <v>12.4</v>
      </c>
      <c r="DH7" s="67">
        <f t="shared" ref="DH7:DP7" si="23">DH8</f>
        <v>11.6</v>
      </c>
      <c r="DI7" s="67">
        <f t="shared" si="23"/>
        <v>11.5</v>
      </c>
      <c r="DJ7" s="67">
        <f t="shared" si="23"/>
        <v>11.6</v>
      </c>
      <c r="DK7" s="67">
        <f t="shared" si="23"/>
        <v>10.8</v>
      </c>
      <c r="DL7" s="67">
        <f t="shared" si="23"/>
        <v>17.899999999999999</v>
      </c>
      <c r="DM7" s="67">
        <f t="shared" si="23"/>
        <v>17.899999999999999</v>
      </c>
      <c r="DN7" s="67">
        <f t="shared" si="23"/>
        <v>17.399999999999999</v>
      </c>
      <c r="DO7" s="67">
        <f t="shared" si="23"/>
        <v>17</v>
      </c>
      <c r="DP7" s="67">
        <f t="shared" si="23"/>
        <v>16.5</v>
      </c>
      <c r="DQ7" s="67"/>
      <c r="DR7" s="67">
        <f>DR8</f>
        <v>49.8</v>
      </c>
      <c r="DS7" s="67">
        <f t="shared" ref="DS7:EA7" si="24">DS8</f>
        <v>52.6</v>
      </c>
      <c r="DT7" s="67">
        <f t="shared" si="24"/>
        <v>52.4</v>
      </c>
      <c r="DU7" s="67">
        <f t="shared" si="24"/>
        <v>55.5</v>
      </c>
      <c r="DV7" s="67">
        <f t="shared" si="24"/>
        <v>57.2</v>
      </c>
      <c r="DW7" s="67">
        <f t="shared" si="24"/>
        <v>52.4</v>
      </c>
      <c r="DX7" s="67">
        <f t="shared" si="24"/>
        <v>52.6</v>
      </c>
      <c r="DY7" s="67">
        <f t="shared" si="24"/>
        <v>54.2</v>
      </c>
      <c r="DZ7" s="67">
        <f t="shared" si="24"/>
        <v>53.8</v>
      </c>
      <c r="EA7" s="67">
        <f t="shared" si="24"/>
        <v>56.1</v>
      </c>
      <c r="EB7" s="67"/>
      <c r="EC7" s="67">
        <f>EC8</f>
        <v>67.2</v>
      </c>
      <c r="ED7" s="67">
        <f t="shared" ref="ED7:EL7" si="25">ED8</f>
        <v>73</v>
      </c>
      <c r="EE7" s="67">
        <f t="shared" si="25"/>
        <v>61.4</v>
      </c>
      <c r="EF7" s="67">
        <f t="shared" si="25"/>
        <v>68.8</v>
      </c>
      <c r="EG7" s="67">
        <f t="shared" si="25"/>
        <v>69.599999999999994</v>
      </c>
      <c r="EH7" s="67">
        <f t="shared" si="25"/>
        <v>68.900000000000006</v>
      </c>
      <c r="EI7" s="67">
        <f t="shared" si="25"/>
        <v>68</v>
      </c>
      <c r="EJ7" s="67">
        <f t="shared" si="25"/>
        <v>70</v>
      </c>
      <c r="EK7" s="67">
        <f t="shared" si="25"/>
        <v>71</v>
      </c>
      <c r="EL7" s="67">
        <f t="shared" si="25"/>
        <v>73.2</v>
      </c>
      <c r="EM7" s="67"/>
      <c r="EN7" s="68">
        <f>EN8</f>
        <v>24982182</v>
      </c>
      <c r="EO7" s="68">
        <f t="shared" ref="EO7:EW7" si="26">EO8</f>
        <v>24874222</v>
      </c>
      <c r="EP7" s="68">
        <f t="shared" si="26"/>
        <v>25491525</v>
      </c>
      <c r="EQ7" s="68">
        <f t="shared" si="26"/>
        <v>25573404</v>
      </c>
      <c r="ER7" s="68">
        <f t="shared" si="26"/>
        <v>25525899</v>
      </c>
      <c r="ES7" s="68">
        <f t="shared" si="26"/>
        <v>34878088</v>
      </c>
      <c r="ET7" s="68">
        <f t="shared" si="26"/>
        <v>36094355</v>
      </c>
      <c r="EU7" s="68">
        <f t="shared" si="26"/>
        <v>36941419</v>
      </c>
      <c r="EV7" s="68">
        <f t="shared" si="26"/>
        <v>38480542</v>
      </c>
      <c r="EW7" s="68">
        <f t="shared" si="26"/>
        <v>38744035</v>
      </c>
      <c r="EX7" s="68"/>
    </row>
    <row r="8" spans="1:154" s="69" customFormat="1">
      <c r="A8" s="50"/>
      <c r="B8" s="70">
        <v>2018</v>
      </c>
      <c r="C8" s="70">
        <v>432156</v>
      </c>
      <c r="D8" s="70">
        <v>46</v>
      </c>
      <c r="E8" s="70">
        <v>6</v>
      </c>
      <c r="F8" s="70">
        <v>0</v>
      </c>
      <c r="G8" s="70">
        <v>4</v>
      </c>
      <c r="H8" s="70" t="s">
        <v>159</v>
      </c>
      <c r="I8" s="70" t="s">
        <v>160</v>
      </c>
      <c r="J8" s="70" t="s">
        <v>161</v>
      </c>
      <c r="K8" s="70" t="s">
        <v>162</v>
      </c>
      <c r="L8" s="70" t="s">
        <v>163</v>
      </c>
      <c r="M8" s="70" t="s">
        <v>164</v>
      </c>
      <c r="N8" s="70" t="s">
        <v>165</v>
      </c>
      <c r="O8" s="70" t="s">
        <v>166</v>
      </c>
      <c r="P8" s="70" t="s">
        <v>167</v>
      </c>
      <c r="Q8" s="71">
        <v>4</v>
      </c>
      <c r="R8" s="70" t="s">
        <v>38</v>
      </c>
      <c r="S8" s="70" t="s">
        <v>168</v>
      </c>
      <c r="T8" s="70" t="s">
        <v>169</v>
      </c>
      <c r="U8" s="71">
        <v>81177</v>
      </c>
      <c r="V8" s="71">
        <v>5328</v>
      </c>
      <c r="W8" s="70" t="s">
        <v>170</v>
      </c>
      <c r="X8" s="72" t="s">
        <v>171</v>
      </c>
      <c r="Y8" s="71">
        <v>39</v>
      </c>
      <c r="Z8" s="71">
        <v>60</v>
      </c>
      <c r="AA8" s="71" t="s">
        <v>38</v>
      </c>
      <c r="AB8" s="71" t="s">
        <v>38</v>
      </c>
      <c r="AC8" s="71" t="s">
        <v>38</v>
      </c>
      <c r="AD8" s="71">
        <v>99</v>
      </c>
      <c r="AE8" s="71">
        <v>38</v>
      </c>
      <c r="AF8" s="71">
        <v>48</v>
      </c>
      <c r="AG8" s="71">
        <v>86</v>
      </c>
      <c r="AH8" s="73">
        <v>109.6</v>
      </c>
      <c r="AI8" s="73">
        <v>102.4</v>
      </c>
      <c r="AJ8" s="73">
        <v>96.9</v>
      </c>
      <c r="AK8" s="73">
        <v>93</v>
      </c>
      <c r="AL8" s="73">
        <v>91.4</v>
      </c>
      <c r="AM8" s="73">
        <v>98.5</v>
      </c>
      <c r="AN8" s="73">
        <v>98</v>
      </c>
      <c r="AO8" s="73">
        <v>98.4</v>
      </c>
      <c r="AP8" s="73">
        <v>98.2</v>
      </c>
      <c r="AQ8" s="73">
        <v>97.5</v>
      </c>
      <c r="AR8" s="73">
        <v>98.8</v>
      </c>
      <c r="AS8" s="73">
        <v>89.9</v>
      </c>
      <c r="AT8" s="73">
        <v>82.7</v>
      </c>
      <c r="AU8" s="73">
        <v>78.400000000000006</v>
      </c>
      <c r="AV8" s="73">
        <v>73.099999999999994</v>
      </c>
      <c r="AW8" s="73">
        <v>75.900000000000006</v>
      </c>
      <c r="AX8" s="73">
        <v>79.7</v>
      </c>
      <c r="AY8" s="73">
        <v>79.599999999999994</v>
      </c>
      <c r="AZ8" s="73">
        <v>77.900000000000006</v>
      </c>
      <c r="BA8" s="73">
        <v>78.099999999999994</v>
      </c>
      <c r="BB8" s="73">
        <v>77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94.9</v>
      </c>
      <c r="BJ8" s="74">
        <v>101.2</v>
      </c>
      <c r="BK8" s="74">
        <v>107.2</v>
      </c>
      <c r="BL8" s="74">
        <v>114.4</v>
      </c>
      <c r="BM8" s="74">
        <v>117</v>
      </c>
      <c r="BN8" s="74">
        <v>64.099999999999994</v>
      </c>
      <c r="BO8" s="73">
        <v>84</v>
      </c>
      <c r="BP8" s="73">
        <v>82.3</v>
      </c>
      <c r="BQ8" s="73">
        <v>77.900000000000006</v>
      </c>
      <c r="BR8" s="73">
        <v>73.8</v>
      </c>
      <c r="BS8" s="73">
        <v>75.900000000000006</v>
      </c>
      <c r="BT8" s="73">
        <v>67.400000000000006</v>
      </c>
      <c r="BU8" s="73">
        <v>66.599999999999994</v>
      </c>
      <c r="BV8" s="73">
        <v>66.8</v>
      </c>
      <c r="BW8" s="73">
        <v>67.900000000000006</v>
      </c>
      <c r="BX8" s="73">
        <v>66.900000000000006</v>
      </c>
      <c r="BY8" s="73">
        <v>74.900000000000006</v>
      </c>
      <c r="BZ8" s="74">
        <v>18776</v>
      </c>
      <c r="CA8" s="74">
        <v>18215</v>
      </c>
      <c r="CB8" s="74">
        <v>17859</v>
      </c>
      <c r="CC8" s="74">
        <v>18269</v>
      </c>
      <c r="CD8" s="74">
        <v>18483</v>
      </c>
      <c r="CE8" s="74">
        <v>23857</v>
      </c>
      <c r="CF8" s="74">
        <v>24371</v>
      </c>
      <c r="CG8" s="74">
        <v>24882</v>
      </c>
      <c r="CH8" s="74">
        <v>25249</v>
      </c>
      <c r="CI8" s="74">
        <v>25711</v>
      </c>
      <c r="CJ8" s="73">
        <v>52412</v>
      </c>
      <c r="CK8" s="74">
        <v>4682</v>
      </c>
      <c r="CL8" s="74">
        <v>4458</v>
      </c>
      <c r="CM8" s="74">
        <v>4426</v>
      </c>
      <c r="CN8" s="74">
        <v>4347</v>
      </c>
      <c r="CO8" s="74">
        <v>4444</v>
      </c>
      <c r="CP8" s="74">
        <v>8471</v>
      </c>
      <c r="CQ8" s="74">
        <v>8736</v>
      </c>
      <c r="CR8" s="74">
        <v>8797</v>
      </c>
      <c r="CS8" s="74">
        <v>8852</v>
      </c>
      <c r="CT8" s="74">
        <v>9060</v>
      </c>
      <c r="CU8" s="73">
        <v>14708</v>
      </c>
      <c r="CV8" s="74">
        <v>67.2</v>
      </c>
      <c r="CW8" s="74">
        <v>72.3</v>
      </c>
      <c r="CX8" s="74">
        <v>78.900000000000006</v>
      </c>
      <c r="CY8" s="74">
        <v>79</v>
      </c>
      <c r="CZ8" s="74">
        <v>77.2</v>
      </c>
      <c r="DA8" s="74">
        <v>67.5</v>
      </c>
      <c r="DB8" s="74">
        <v>67.5</v>
      </c>
      <c r="DC8" s="74">
        <v>69.5</v>
      </c>
      <c r="DD8" s="74">
        <v>70.3</v>
      </c>
      <c r="DE8" s="74">
        <v>71.099999999999994</v>
      </c>
      <c r="DF8" s="74">
        <v>54.8</v>
      </c>
      <c r="DG8" s="74">
        <v>12.4</v>
      </c>
      <c r="DH8" s="74">
        <v>11.6</v>
      </c>
      <c r="DI8" s="74">
        <v>11.5</v>
      </c>
      <c r="DJ8" s="74">
        <v>11.6</v>
      </c>
      <c r="DK8" s="74">
        <v>10.8</v>
      </c>
      <c r="DL8" s="74">
        <v>17.899999999999999</v>
      </c>
      <c r="DM8" s="74">
        <v>17.899999999999999</v>
      </c>
      <c r="DN8" s="74">
        <v>17.399999999999999</v>
      </c>
      <c r="DO8" s="74">
        <v>17</v>
      </c>
      <c r="DP8" s="74">
        <v>16.5</v>
      </c>
      <c r="DQ8" s="74">
        <v>24.3</v>
      </c>
      <c r="DR8" s="73">
        <v>49.8</v>
      </c>
      <c r="DS8" s="73">
        <v>52.6</v>
      </c>
      <c r="DT8" s="73">
        <v>52.4</v>
      </c>
      <c r="DU8" s="73">
        <v>55.5</v>
      </c>
      <c r="DV8" s="73">
        <v>57.2</v>
      </c>
      <c r="DW8" s="73">
        <v>52.4</v>
      </c>
      <c r="DX8" s="73">
        <v>52.6</v>
      </c>
      <c r="DY8" s="73">
        <v>54.2</v>
      </c>
      <c r="DZ8" s="73">
        <v>53.8</v>
      </c>
      <c r="EA8" s="73">
        <v>56.1</v>
      </c>
      <c r="EB8" s="73">
        <v>52.5</v>
      </c>
      <c r="EC8" s="73">
        <v>67.2</v>
      </c>
      <c r="ED8" s="73">
        <v>73</v>
      </c>
      <c r="EE8" s="73">
        <v>61.4</v>
      </c>
      <c r="EF8" s="73">
        <v>68.8</v>
      </c>
      <c r="EG8" s="73">
        <v>69.599999999999994</v>
      </c>
      <c r="EH8" s="73">
        <v>68.900000000000006</v>
      </c>
      <c r="EI8" s="73">
        <v>68</v>
      </c>
      <c r="EJ8" s="73">
        <v>70</v>
      </c>
      <c r="EK8" s="73">
        <v>71</v>
      </c>
      <c r="EL8" s="73">
        <v>73.2</v>
      </c>
      <c r="EM8" s="73">
        <v>68.8</v>
      </c>
      <c r="EN8" s="74">
        <v>24982182</v>
      </c>
      <c r="EO8" s="74">
        <v>24874222</v>
      </c>
      <c r="EP8" s="74">
        <v>25491525</v>
      </c>
      <c r="EQ8" s="74">
        <v>25573404</v>
      </c>
      <c r="ER8" s="74">
        <v>25525899</v>
      </c>
      <c r="ES8" s="74">
        <v>34878088</v>
      </c>
      <c r="ET8" s="74">
        <v>36094355</v>
      </c>
      <c r="EU8" s="74">
        <v>36941419</v>
      </c>
      <c r="EV8" s="74">
        <v>38480542</v>
      </c>
      <c r="EW8" s="74">
        <v>38744035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172</v>
      </c>
      <c r="C10" s="79" t="s">
        <v>173</v>
      </c>
      <c r="D10" s="79" t="s">
        <v>174</v>
      </c>
      <c r="E10" s="79" t="s">
        <v>175</v>
      </c>
      <c r="F10" s="79" t="s">
        <v>176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177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2020-01-27T04:33:35Z</cp:lastPrinted>
  <dcterms:created xsi:type="dcterms:W3CDTF">2019-12-05T07:44:14Z</dcterms:created>
  <dcterms:modified xsi:type="dcterms:W3CDTF">2020-01-27T04:33:42Z</dcterms:modified>
  <cp:category/>
</cp:coreProperties>
</file>