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jTK51InT7sIOf3cF1ghXYZ7tDfGBlvvXeRw/D1cDPIm9jgIJDphN4GUunHm5Qyw6etsCT7v639CxDps/Uf6KVg==" workbookSaltValue="e8b7k7kRnOsXoQKA2JoMp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FL54" i="4"/>
  <c r="FL32" i="4"/>
  <c r="MH78" i="4"/>
  <c r="IZ54" i="4"/>
  <c r="IZ32" i="4"/>
  <c r="CS78" i="4"/>
  <c r="BX54" i="4"/>
  <c r="BX32" i="4"/>
  <c r="MN54" i="4"/>
  <c r="HM78" i="4"/>
  <c r="C11" i="5"/>
  <c r="D11" i="5"/>
  <c r="E11" i="5"/>
  <c r="B11" i="5"/>
  <c r="KC78" i="4" l="1"/>
  <c r="AN78" i="4"/>
  <c r="FH78" i="4"/>
  <c r="DS54" i="4"/>
  <c r="DS32" i="4"/>
  <c r="AE32" i="4"/>
  <c r="KU54" i="4"/>
  <c r="KU32" i="4"/>
  <c r="HG54" i="4"/>
  <c r="HG32" i="4"/>
  <c r="AE54" i="4"/>
  <c r="KF54" i="4"/>
  <c r="JJ78" i="4"/>
  <c r="GR54" i="4"/>
  <c r="GR32" i="4"/>
  <c r="EO78" i="4"/>
  <c r="DD54" i="4"/>
  <c r="U78" i="4"/>
  <c r="P54" i="4"/>
  <c r="P32" i="4"/>
  <c r="KF32" i="4"/>
  <c r="DD32" i="4"/>
  <c r="BI32" i="4"/>
  <c r="LY54" i="4"/>
  <c r="LY32" i="4"/>
  <c r="GT78" i="4"/>
  <c r="EW54" i="4"/>
  <c r="EW32" i="4"/>
  <c r="BZ78" i="4"/>
  <c r="BI54" i="4"/>
  <c r="LO78" i="4"/>
  <c r="IK54" i="4"/>
  <c r="IK32" i="4"/>
  <c r="EH54" i="4"/>
  <c r="LJ54" i="4"/>
  <c r="BG78" i="4"/>
  <c r="AT54" i="4"/>
  <c r="AT32" i="4"/>
  <c r="LJ32" i="4"/>
  <c r="KV78" i="4"/>
  <c r="HV54" i="4"/>
  <c r="HV32" i="4"/>
  <c r="GA78" i="4"/>
  <c r="EH32" i="4"/>
</calcChain>
</file>

<file path=xl/sharedStrings.xml><?xml version="1.0" encoding="utf-8"?>
<sst xmlns="http://schemas.openxmlformats.org/spreadsheetml/2006/main" count="321" uniqueCount="177">
  <si>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</si>
  <si>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</si>
  <si>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</si>
  <si>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</si>
  <si>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</si>
  <si>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</si>
  <si>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</si>
  <si>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</si>
  <si>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</si>
  <si>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</si>
  <si>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</si>
  <si>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</si>
  <si>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</si>
  <si>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</si>
  <si>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</si>
  <si>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</si>
  <si>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</si>
  <si>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</si>
  <si>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</si>
  <si>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</si>
  <si>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</si>
  <si>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</si>
  <si>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</si>
  <si>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</si>
  <si>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</si>
  <si>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</si>
  <si>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</si>
  <si>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</si>
  <si>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</si>
  <si>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</si>
  <si>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</si>
  <si>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</si>
  <si>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</si>
  <si>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</si>
  <si>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</si>
  <si>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</si>
  <si>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</si>
  <si>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</si>
  <si>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</si>
  <si>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</si>
  <si>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</si>
  <si>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</si>
  <si>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</si>
  <si>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</si>
  <si>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</si>
  <si>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</si>
  <si>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</si>
  <si>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</si>
  <si>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</si>
  <si>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</si>
  <si>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</si>
  <si>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</si>
  <si>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</si>
  <si>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</si>
  <si>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</si>
  <si>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</si>
  <si>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</si>
  <si>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</si>
  <si>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</si>
  <si>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</si>
  <si>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</si>
  <si>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</si>
  <si>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</si>
  <si>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</si>
  <si>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</si>
  <si>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</si>
  <si>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</si>
  <si>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</si>
  <si>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</si>
  <si>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</si>
  <si>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</si>
  <si>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</si>
  <si>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</si>
  <si>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</si>
  <si>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</si>
  <si>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</si>
  <si>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</si>
  <si>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</si>
  <si>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</si>
  <si>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</si>
  <si>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</si>
  <si>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</si>
  <si>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</si>
  <si>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</si>
  <si>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</si>
  <si>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</si>
  <si>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</si>
  <si>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</si>
  <si>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</si>
  <si>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</si>
  <si>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</si>
  <si>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</si>
  <si>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</si>
  <si>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</si>
  <si>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</si>
  <si>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</si>
  <si>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</si>
  <si>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</si>
  <si>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</si>
  <si>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</si>
  <si>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</si>
  <si>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</si>
  <si>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</si>
  <si>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</si>
  <si>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</si>
  <si>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</si>
  <si>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</si>
  <si>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</si>
  <si>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</si>
  <si>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</si>
  <si>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</si>
  <si>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</si>
  <si>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</si>
  <si>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</si>
  <si>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</si>
  <si>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</si>
  <si>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</si>
  <si>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</si>
  <si>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</si>
  <si>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</si>
  <si>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</si>
  <si>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</si>
  <si>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</si>
  <si>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</si>
  <si>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</si>
  <si>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</si>
  <si>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</si>
  <si>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</si>
  <si>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</si>
  <si>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</si>
  <si>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</si>
  <si>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</si>
  <si>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</si>
  <si>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</si>
  <si>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</si>
  <si>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</si>
  <si>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</si>
  <si>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</si>
  <si>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</si>
  <si>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</si>
  <si>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</si>
  <si>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</si>
  <si>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</si>
  <si>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</si>
  <si>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</si>
  <si>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</si>
  <si>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</si>
  <si>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</si>
  <si>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</si>
  <si>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</si>
  <si>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</si>
  <si>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</si>
  <si>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</si>
  <si>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</si>
  <si>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</si>
  <si>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阿蘇市</t>
  </si>
  <si>
    <t>阿蘇医療センター</t>
  </si>
  <si>
    <t>条例全部</t>
  </si>
  <si>
    <t>病院事業</t>
  </si>
  <si>
    <t>一般病院</t>
  </si>
  <si>
    <t>100床以上～200床未満</t>
  </si>
  <si>
    <t>学術・研究機関出身</t>
  </si>
  <si>
    <t>直営</t>
  </si>
  <si>
    <t>ド 透 訓 ガ</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</si>
  <si>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</si>
  <si>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</si>
  <si>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</si>
  <si>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</si>
  <si>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</si>
  <si>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</si>
  <si>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</si>
  <si>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</si>
  <si>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</si>
  <si>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①有形固定資産原価償却率は、平成30年度決算は31.5％と類似病院平均を22.6％下回っている。
②器械備品減価償却率は、平成30年度決算は69.4％と類似病院平均を2％下回っているが、機器導入時（平成26年8月）から5年を経過することから、今後、電子カルテ等の高額機器の更新が控えている。
③1床当たり有形固定資産は、類似病院平均を6,228,241円上回っている。</t>
    <rPh sb="1" eb="3">
      <t>ユウケイ</t>
    </rPh>
    <rPh sb="3" eb="5">
      <t>コテイ</t>
    </rPh>
    <rPh sb="5" eb="7">
      <t>シサン</t>
    </rPh>
    <rPh sb="7" eb="9">
      <t>ゲンカ</t>
    </rPh>
    <rPh sb="9" eb="12">
      <t>ショウキャクリツ</t>
    </rPh>
    <rPh sb="14" eb="16">
      <t>ヘイセイ</t>
    </rPh>
    <rPh sb="18" eb="19">
      <t>ネン</t>
    </rPh>
    <rPh sb="19" eb="20">
      <t>ド</t>
    </rPh>
    <rPh sb="20" eb="22">
      <t>ケッサン</t>
    </rPh>
    <rPh sb="29" eb="31">
      <t>ルイジ</t>
    </rPh>
    <rPh sb="31" eb="33">
      <t>ビョウイン</t>
    </rPh>
    <rPh sb="33" eb="35">
      <t>ヘイキン</t>
    </rPh>
    <rPh sb="41" eb="43">
      <t>シタマワ</t>
    </rPh>
    <rPh sb="50" eb="52">
      <t>キカイ</t>
    </rPh>
    <rPh sb="52" eb="54">
      <t>ビヒン</t>
    </rPh>
    <rPh sb="54" eb="58">
      <t>ゲンカショウキャク</t>
    </rPh>
    <rPh sb="58" eb="59">
      <t>リツ</t>
    </rPh>
    <rPh sb="61" eb="63">
      <t>ヘイセイ</t>
    </rPh>
    <rPh sb="65" eb="66">
      <t>ネン</t>
    </rPh>
    <rPh sb="66" eb="67">
      <t>ド</t>
    </rPh>
    <rPh sb="67" eb="69">
      <t>ケッサン</t>
    </rPh>
    <rPh sb="76" eb="78">
      <t>ルイジ</t>
    </rPh>
    <rPh sb="78" eb="80">
      <t>ビョウイン</t>
    </rPh>
    <rPh sb="80" eb="82">
      <t>ヘイキン</t>
    </rPh>
    <rPh sb="85" eb="87">
      <t>シタマワ</t>
    </rPh>
    <rPh sb="93" eb="95">
      <t>キキ</t>
    </rPh>
    <rPh sb="95" eb="97">
      <t>ドウニュウ</t>
    </rPh>
    <rPh sb="97" eb="98">
      <t>ジ</t>
    </rPh>
    <rPh sb="99" eb="101">
      <t>ヘイセイ</t>
    </rPh>
    <rPh sb="103" eb="104">
      <t>ネン</t>
    </rPh>
    <rPh sb="105" eb="106">
      <t>ガツ</t>
    </rPh>
    <rPh sb="110" eb="111">
      <t>ネン</t>
    </rPh>
    <rPh sb="112" eb="114">
      <t>ケイカ</t>
    </rPh>
    <rPh sb="121" eb="123">
      <t>コンゴ</t>
    </rPh>
    <rPh sb="124" eb="126">
      <t>デンシ</t>
    </rPh>
    <rPh sb="129" eb="130">
      <t>トウ</t>
    </rPh>
    <rPh sb="131" eb="133">
      <t>コウガク</t>
    </rPh>
    <rPh sb="133" eb="135">
      <t>キキ</t>
    </rPh>
    <rPh sb="136" eb="138">
      <t>コウシン</t>
    </rPh>
    <rPh sb="139" eb="140">
      <t>ヒカ</t>
    </rPh>
    <rPh sb="148" eb="149">
      <t>ショウ</t>
    </rPh>
    <rPh sb="149" eb="150">
      <t>ア</t>
    </rPh>
    <rPh sb="152" eb="154">
      <t>ユウケイ</t>
    </rPh>
    <rPh sb="154" eb="156">
      <t>コテイ</t>
    </rPh>
    <rPh sb="156" eb="158">
      <t>シサン</t>
    </rPh>
    <rPh sb="160" eb="162">
      <t>ルイジ</t>
    </rPh>
    <rPh sb="162" eb="164">
      <t>ビョウイン</t>
    </rPh>
    <rPh sb="164" eb="166">
      <t>ヘイキン</t>
    </rPh>
    <rPh sb="176" eb="177">
      <t>エン</t>
    </rPh>
    <rPh sb="177" eb="179">
      <t>ウワマワ</t>
    </rPh>
    <phoneticPr fontId="5"/>
  </si>
  <si>
    <t>①経常収支比率及び②医業収支比率ともに類似病院平均を下回っており、平成30年度決算では、医業収益は前年度より増加したが、看護師受入負担金の増等により医業費用が収益以上に増加したため、①は2.7％、②は3.6％減少した。③累積欠損金比率は、平成30年度決算において純損失が70百万円増加したことにより、117.3％と類似病院平均を0.2％上回っている。④病床利用率は、平成30年度決算では70.4％と類似病院平均値を0.3％上回っており、平成28年度の熊本地震影響分を除くと、開院後上昇傾向にある。⑤⑥入院・外来患者1人1日当たり収益は、開院後、上昇傾向にあり、特に⑥外来患者1人1日当たり収益については、診療報酬加算に向けた取組みにより、類似病院平均値を357円上回っている。
⑦職員給与費対医業収益比率は類似病院平均を5.4％上回っており、平成30年度決算では看護師受入負担金の増等により、前年度より3.7％増加した。⑧材料費対医業収益比率は、平成30年度決算では16.1％と類似病院平均を1.6％下回っている。</t>
    <rPh sb="1" eb="3">
      <t>ケイジョウ</t>
    </rPh>
    <rPh sb="3" eb="5">
      <t>シュウシ</t>
    </rPh>
    <rPh sb="5" eb="7">
      <t>ヒリツ</t>
    </rPh>
    <rPh sb="7" eb="8">
      <t>オヨ</t>
    </rPh>
    <rPh sb="10" eb="12">
      <t>イギョウ</t>
    </rPh>
    <rPh sb="12" eb="14">
      <t>シュウシ</t>
    </rPh>
    <rPh sb="14" eb="16">
      <t>ヒリツ</t>
    </rPh>
    <rPh sb="19" eb="21">
      <t>ルイジ</t>
    </rPh>
    <rPh sb="21" eb="23">
      <t>ビョウイン</t>
    </rPh>
    <rPh sb="23" eb="25">
      <t>ヘイキン</t>
    </rPh>
    <rPh sb="26" eb="28">
      <t>シタマワ</t>
    </rPh>
    <rPh sb="33" eb="35">
      <t>ヘイセイ</t>
    </rPh>
    <rPh sb="37" eb="38">
      <t>ネン</t>
    </rPh>
    <rPh sb="38" eb="39">
      <t>ド</t>
    </rPh>
    <rPh sb="39" eb="41">
      <t>ケッサン</t>
    </rPh>
    <rPh sb="44" eb="46">
      <t>イギョウ</t>
    </rPh>
    <rPh sb="46" eb="48">
      <t>シュウエキ</t>
    </rPh>
    <rPh sb="49" eb="51">
      <t>ゼンネン</t>
    </rPh>
    <rPh sb="51" eb="52">
      <t>ド</t>
    </rPh>
    <rPh sb="54" eb="56">
      <t>ゾウカ</t>
    </rPh>
    <rPh sb="60" eb="62">
      <t>カンゴ</t>
    </rPh>
    <rPh sb="62" eb="63">
      <t>シ</t>
    </rPh>
    <rPh sb="63" eb="65">
      <t>ウケイレ</t>
    </rPh>
    <rPh sb="65" eb="68">
      <t>フタンキン</t>
    </rPh>
    <rPh sb="70" eb="71">
      <t>トウ</t>
    </rPh>
    <rPh sb="74" eb="76">
      <t>イギョウ</t>
    </rPh>
    <rPh sb="76" eb="78">
      <t>ヒヨウ</t>
    </rPh>
    <rPh sb="79" eb="81">
      <t>シュウエキ</t>
    </rPh>
    <rPh sb="81" eb="83">
      <t>イジョウ</t>
    </rPh>
    <rPh sb="84" eb="86">
      <t>ゾウカ</t>
    </rPh>
    <rPh sb="104" eb="106">
      <t>ゲンショウ</t>
    </rPh>
    <rPh sb="110" eb="112">
      <t>ルイセキ</t>
    </rPh>
    <rPh sb="112" eb="115">
      <t>ケッソンキン</t>
    </rPh>
    <rPh sb="115" eb="117">
      <t>ヒリツ</t>
    </rPh>
    <rPh sb="119" eb="121">
      <t>ヘイセイ</t>
    </rPh>
    <rPh sb="123" eb="124">
      <t>ネン</t>
    </rPh>
    <rPh sb="124" eb="125">
      <t>ド</t>
    </rPh>
    <rPh sb="125" eb="127">
      <t>ケッサン</t>
    </rPh>
    <rPh sb="131" eb="132">
      <t>ジュン</t>
    </rPh>
    <rPh sb="132" eb="134">
      <t>ソンシツ</t>
    </rPh>
    <rPh sb="137" eb="138">
      <t>ヒャク</t>
    </rPh>
    <rPh sb="138" eb="140">
      <t>マンエン</t>
    </rPh>
    <rPh sb="140" eb="142">
      <t>ゾウカ</t>
    </rPh>
    <rPh sb="157" eb="159">
      <t>ルイジ</t>
    </rPh>
    <rPh sb="159" eb="161">
      <t>ビョウイン</t>
    </rPh>
    <rPh sb="161" eb="163">
      <t>ヘイキン</t>
    </rPh>
    <rPh sb="168" eb="170">
      <t>ウワマワ</t>
    </rPh>
    <rPh sb="176" eb="178">
      <t>ビョウショウ</t>
    </rPh>
    <rPh sb="178" eb="181">
      <t>リヨウリツ</t>
    </rPh>
    <rPh sb="183" eb="185">
      <t>ヘイセイ</t>
    </rPh>
    <rPh sb="187" eb="188">
      <t>ネン</t>
    </rPh>
    <rPh sb="188" eb="189">
      <t>ド</t>
    </rPh>
    <rPh sb="189" eb="191">
      <t>ケッサン</t>
    </rPh>
    <rPh sb="199" eb="201">
      <t>ルイジ</t>
    </rPh>
    <rPh sb="201" eb="203">
      <t>ビョウイン</t>
    </rPh>
    <rPh sb="203" eb="205">
      <t>ヘイキン</t>
    </rPh>
    <rPh sb="205" eb="206">
      <t>チ</t>
    </rPh>
    <rPh sb="211" eb="213">
      <t>ウワマワ</t>
    </rPh>
    <rPh sb="218" eb="220">
      <t>ヘイセイ</t>
    </rPh>
    <rPh sb="222" eb="223">
      <t>ネン</t>
    </rPh>
    <rPh sb="223" eb="224">
      <t>ド</t>
    </rPh>
    <rPh sb="225" eb="227">
      <t>クマモト</t>
    </rPh>
    <rPh sb="227" eb="229">
      <t>ジシン</t>
    </rPh>
    <rPh sb="229" eb="231">
      <t>エイキョウ</t>
    </rPh>
    <rPh sb="231" eb="232">
      <t>ブン</t>
    </rPh>
    <rPh sb="233" eb="234">
      <t>ノゾ</t>
    </rPh>
    <rPh sb="237" eb="239">
      <t>カイイン</t>
    </rPh>
    <rPh sb="239" eb="240">
      <t>ゴ</t>
    </rPh>
    <rPh sb="240" eb="242">
      <t>ジョウショウ</t>
    </rPh>
    <rPh sb="242" eb="244">
      <t>ケイコウ</t>
    </rPh>
    <rPh sb="250" eb="252">
      <t>ニュウイン</t>
    </rPh>
    <rPh sb="253" eb="255">
      <t>ガイライ</t>
    </rPh>
    <rPh sb="255" eb="257">
      <t>カンジャ</t>
    </rPh>
    <rPh sb="258" eb="259">
      <t>ニン</t>
    </rPh>
    <rPh sb="260" eb="261">
      <t>ニチ</t>
    </rPh>
    <rPh sb="261" eb="262">
      <t>ア</t>
    </rPh>
    <rPh sb="264" eb="266">
      <t>シュウエキ</t>
    </rPh>
    <rPh sb="268" eb="270">
      <t>カイイン</t>
    </rPh>
    <rPh sb="270" eb="271">
      <t>ゴ</t>
    </rPh>
    <rPh sb="272" eb="274">
      <t>ジョウショウ</t>
    </rPh>
    <rPh sb="274" eb="276">
      <t>ケイコウ</t>
    </rPh>
    <rPh sb="280" eb="281">
      <t>トク</t>
    </rPh>
    <rPh sb="283" eb="285">
      <t>ガイライ</t>
    </rPh>
    <rPh sb="285" eb="287">
      <t>カンジャ</t>
    </rPh>
    <rPh sb="288" eb="289">
      <t>ニン</t>
    </rPh>
    <rPh sb="290" eb="291">
      <t>ニチ</t>
    </rPh>
    <rPh sb="291" eb="292">
      <t>ア</t>
    </rPh>
    <rPh sb="294" eb="296">
      <t>シュウエキ</t>
    </rPh>
    <rPh sb="302" eb="306">
      <t>シンリョウホウシュウ</t>
    </rPh>
    <rPh sb="306" eb="308">
      <t>カサン</t>
    </rPh>
    <rPh sb="309" eb="310">
      <t>ム</t>
    </rPh>
    <rPh sb="312" eb="314">
      <t>トリク</t>
    </rPh>
    <rPh sb="319" eb="321">
      <t>ルイジ</t>
    </rPh>
    <rPh sb="321" eb="323">
      <t>ビョウイン</t>
    </rPh>
    <rPh sb="323" eb="325">
      <t>ヘイキン</t>
    </rPh>
    <rPh sb="325" eb="326">
      <t>チ</t>
    </rPh>
    <rPh sb="330" eb="331">
      <t>エン</t>
    </rPh>
    <rPh sb="331" eb="333">
      <t>ウワマワ</t>
    </rPh>
    <rPh sb="340" eb="342">
      <t>ショクイン</t>
    </rPh>
    <rPh sb="342" eb="344">
      <t>キュウヨ</t>
    </rPh>
    <rPh sb="344" eb="345">
      <t>ヒ</t>
    </rPh>
    <rPh sb="345" eb="346">
      <t>タイ</t>
    </rPh>
    <rPh sb="346" eb="348">
      <t>イギョウ</t>
    </rPh>
    <rPh sb="348" eb="350">
      <t>シュウエキ</t>
    </rPh>
    <rPh sb="350" eb="352">
      <t>ヒリツ</t>
    </rPh>
    <rPh sb="353" eb="355">
      <t>ルイジ</t>
    </rPh>
    <rPh sb="355" eb="357">
      <t>ビョウイン</t>
    </rPh>
    <rPh sb="357" eb="359">
      <t>ヘイキン</t>
    </rPh>
    <rPh sb="364" eb="366">
      <t>ウワマワ</t>
    </rPh>
    <rPh sb="371" eb="373">
      <t>ヘイセイ</t>
    </rPh>
    <rPh sb="375" eb="376">
      <t>ネン</t>
    </rPh>
    <rPh sb="376" eb="377">
      <t>ド</t>
    </rPh>
    <rPh sb="377" eb="379">
      <t>ケッサン</t>
    </rPh>
    <rPh sb="381" eb="384">
      <t>カンゴシ</t>
    </rPh>
    <rPh sb="384" eb="386">
      <t>ウケイレ</t>
    </rPh>
    <rPh sb="386" eb="389">
      <t>フタンキン</t>
    </rPh>
    <rPh sb="390" eb="391">
      <t>ゾウ</t>
    </rPh>
    <rPh sb="391" eb="392">
      <t>トウ</t>
    </rPh>
    <rPh sb="396" eb="398">
      <t>ゼンネン</t>
    </rPh>
    <rPh sb="398" eb="399">
      <t>ド</t>
    </rPh>
    <rPh sb="405" eb="407">
      <t>ゾウカ</t>
    </rPh>
    <rPh sb="411" eb="414">
      <t>ザイリョウヒ</t>
    </rPh>
    <rPh sb="414" eb="415">
      <t>タイ</t>
    </rPh>
    <rPh sb="415" eb="417">
      <t>イギョウ</t>
    </rPh>
    <rPh sb="417" eb="419">
      <t>シュウエキ</t>
    </rPh>
    <rPh sb="419" eb="421">
      <t>ヒリツ</t>
    </rPh>
    <rPh sb="423" eb="425">
      <t>ヘイセイ</t>
    </rPh>
    <rPh sb="427" eb="428">
      <t>ネン</t>
    </rPh>
    <rPh sb="428" eb="429">
      <t>ド</t>
    </rPh>
    <rPh sb="429" eb="431">
      <t>ケッサン</t>
    </rPh>
    <rPh sb="439" eb="441">
      <t>ルイジ</t>
    </rPh>
    <rPh sb="441" eb="443">
      <t>ビョウイン</t>
    </rPh>
    <rPh sb="443" eb="445">
      <t>ヘイキン</t>
    </rPh>
    <rPh sb="450" eb="452">
      <t>シタマワ</t>
    </rPh>
    <phoneticPr fontId="5"/>
  </si>
  <si>
    <t>・救急医療・小児医療等の不採算部門に係る医療の提供
・へき地等の民間医療機関の立地が困難な過疎地における一般医療の提供
・災害拠点病院として災害時に係る医療の提供
・基幹型研修病院と連携した初期研修医及び後期研修医（専門医研修）の受入れ体制の整備
・急性期医療を担う病院として脳卒中・急性心筋梗塞の疾病対応
・糖尿病患者の多い地域であり、専門外来の開設や教育入院による重症化防止
・がんに関して、専門外来の開設や化学療法の実施により、熊本県指定がん診療連携拠点病院の指定準備中</t>
    <rPh sb="6" eb="8">
      <t>ショウニ</t>
    </rPh>
    <rPh sb="8" eb="10">
      <t>イリョウ</t>
    </rPh>
    <rPh sb="125" eb="128">
      <t>キュウセイキ</t>
    </rPh>
    <rPh sb="128" eb="130">
      <t>イリョウ</t>
    </rPh>
    <rPh sb="131" eb="132">
      <t>ニナ</t>
    </rPh>
    <rPh sb="133" eb="135">
      <t>ビョウイン</t>
    </rPh>
    <rPh sb="138" eb="141">
      <t>ノウソッチュウ</t>
    </rPh>
    <rPh sb="142" eb="148">
      <t>キュウセイシンキンコウソク</t>
    </rPh>
    <rPh sb="149" eb="151">
      <t>シッペイ</t>
    </rPh>
    <rPh sb="151" eb="153">
      <t>タイオウ</t>
    </rPh>
    <rPh sb="155" eb="158">
      <t>トウニョウビョウ</t>
    </rPh>
    <rPh sb="158" eb="160">
      <t>カンジャ</t>
    </rPh>
    <rPh sb="161" eb="162">
      <t>オオ</t>
    </rPh>
    <rPh sb="163" eb="165">
      <t>チイキ</t>
    </rPh>
    <rPh sb="169" eb="171">
      <t>センモン</t>
    </rPh>
    <rPh sb="171" eb="173">
      <t>ガイライ</t>
    </rPh>
    <rPh sb="174" eb="176">
      <t>カイセツ</t>
    </rPh>
    <rPh sb="177" eb="179">
      <t>キョウイク</t>
    </rPh>
    <rPh sb="179" eb="181">
      <t>ニュウイン</t>
    </rPh>
    <rPh sb="184" eb="186">
      <t>ジュウショウ</t>
    </rPh>
    <rPh sb="186" eb="187">
      <t>カ</t>
    </rPh>
    <rPh sb="187" eb="189">
      <t>ボウシ</t>
    </rPh>
    <rPh sb="194" eb="195">
      <t>カン</t>
    </rPh>
    <rPh sb="211" eb="213">
      <t>ジッシ</t>
    </rPh>
    <rPh sb="217" eb="220">
      <t>クマモトケン</t>
    </rPh>
    <rPh sb="220" eb="222">
      <t>シテイ</t>
    </rPh>
    <rPh sb="224" eb="226">
      <t>シンリョウ</t>
    </rPh>
    <rPh sb="226" eb="228">
      <t>レンケイ</t>
    </rPh>
    <rPh sb="228" eb="230">
      <t>キョテン</t>
    </rPh>
    <rPh sb="230" eb="232">
      <t>ビョウイン</t>
    </rPh>
    <rPh sb="233" eb="235">
      <t>シテイ</t>
    </rPh>
    <rPh sb="235" eb="238">
      <t>ジュンビチュウ</t>
    </rPh>
    <phoneticPr fontId="5"/>
  </si>
  <si>
    <t>平成26年8月の移転開院後、常勤医師の不足、移転新築に係る経費、退職引当金の増等により、純損失762百万円でスタートしたが、平成27年4月には常勤医師が10名（歯科医師1名含む）となり、入院・外来ともに患者数は増加傾向にある。
平成30年度決算は、医業収益が14百万円増加したが、看護師受入負担金や材料費の増等により、医業費用が128百万円増加したため、純損失が317百万円となった。
平成30年度は、歯科口腔外科の開設（H31.2月診療開始）等、阿蘇医療圏域では実現できなかった様々な医療施策にも取り組んでおり、また、平成31年4月からは耳鼻咽喉科の開設、がん診療連携拠点病院指定に向けた取組みや算定率向上システム導入による診療報酬加算に向けた取組みも予定している。
今後も改革プランに基づき、常勤医師の確保を最重要課題とし、診療報酬加算に向けた取組みや医業費用の圧縮を図り、経常黒字化を目指す。</t>
    <rPh sb="0" eb="2">
      <t>ヘイセイ</t>
    </rPh>
    <rPh sb="4" eb="5">
      <t>ネン</t>
    </rPh>
    <rPh sb="6" eb="7">
      <t>ガツ</t>
    </rPh>
    <rPh sb="8" eb="10">
      <t>イテン</t>
    </rPh>
    <rPh sb="10" eb="12">
      <t>カイイン</t>
    </rPh>
    <rPh sb="12" eb="13">
      <t>ゴ</t>
    </rPh>
    <rPh sb="14" eb="16">
      <t>ジョウキン</t>
    </rPh>
    <rPh sb="16" eb="17">
      <t>イ</t>
    </rPh>
    <rPh sb="17" eb="18">
      <t>シ</t>
    </rPh>
    <rPh sb="19" eb="21">
      <t>フソク</t>
    </rPh>
    <rPh sb="22" eb="24">
      <t>イテン</t>
    </rPh>
    <rPh sb="24" eb="26">
      <t>シンチク</t>
    </rPh>
    <rPh sb="27" eb="28">
      <t>カカ</t>
    </rPh>
    <rPh sb="29" eb="31">
      <t>ケイヒ</t>
    </rPh>
    <rPh sb="32" eb="34">
      <t>タイショク</t>
    </rPh>
    <rPh sb="34" eb="36">
      <t>ヒキアテ</t>
    </rPh>
    <rPh sb="36" eb="37">
      <t>キン</t>
    </rPh>
    <rPh sb="38" eb="39">
      <t>ゾウ</t>
    </rPh>
    <rPh sb="39" eb="40">
      <t>トウ</t>
    </rPh>
    <rPh sb="44" eb="45">
      <t>ジュン</t>
    </rPh>
    <rPh sb="45" eb="47">
      <t>ソンシツ</t>
    </rPh>
    <rPh sb="50" eb="51">
      <t>ヒャク</t>
    </rPh>
    <rPh sb="51" eb="53">
      <t>マンエン</t>
    </rPh>
    <rPh sb="62" eb="64">
      <t>ヘイセイ</t>
    </rPh>
    <rPh sb="66" eb="67">
      <t>ネン</t>
    </rPh>
    <rPh sb="68" eb="69">
      <t>ガツ</t>
    </rPh>
    <rPh sb="71" eb="73">
      <t>ジョウキン</t>
    </rPh>
    <rPh sb="73" eb="75">
      <t>イシ</t>
    </rPh>
    <rPh sb="78" eb="79">
      <t>メイ</t>
    </rPh>
    <rPh sb="80" eb="82">
      <t>シカ</t>
    </rPh>
    <rPh sb="82" eb="84">
      <t>イシ</t>
    </rPh>
    <rPh sb="85" eb="86">
      <t>メイ</t>
    </rPh>
    <rPh sb="86" eb="87">
      <t>フク</t>
    </rPh>
    <rPh sb="93" eb="95">
      <t>ニュウイン</t>
    </rPh>
    <rPh sb="96" eb="98">
      <t>ガイライ</t>
    </rPh>
    <rPh sb="101" eb="104">
      <t>カンジャスウ</t>
    </rPh>
    <rPh sb="105" eb="107">
      <t>ゾウカ</t>
    </rPh>
    <rPh sb="107" eb="109">
      <t>ケイコウ</t>
    </rPh>
    <rPh sb="114" eb="116">
      <t>ヘイセイ</t>
    </rPh>
    <rPh sb="118" eb="119">
      <t>ネン</t>
    </rPh>
    <rPh sb="119" eb="120">
      <t>ド</t>
    </rPh>
    <rPh sb="120" eb="122">
      <t>ケッサン</t>
    </rPh>
    <rPh sb="124" eb="126">
      <t>イギョウ</t>
    </rPh>
    <rPh sb="126" eb="128">
      <t>シュウエキ</t>
    </rPh>
    <rPh sb="131" eb="132">
      <t>ヒャク</t>
    </rPh>
    <rPh sb="132" eb="134">
      <t>マンエン</t>
    </rPh>
    <rPh sb="134" eb="136">
      <t>ゾウカ</t>
    </rPh>
    <rPh sb="140" eb="142">
      <t>カンゴ</t>
    </rPh>
    <rPh sb="142" eb="143">
      <t>シ</t>
    </rPh>
    <rPh sb="143" eb="145">
      <t>ウケイレ</t>
    </rPh>
    <rPh sb="145" eb="148">
      <t>フタンキン</t>
    </rPh>
    <rPh sb="149" eb="152">
      <t>ザイリョウヒ</t>
    </rPh>
    <rPh sb="153" eb="154">
      <t>ゾウ</t>
    </rPh>
    <rPh sb="154" eb="155">
      <t>トウ</t>
    </rPh>
    <rPh sb="159" eb="161">
      <t>イギョウ</t>
    </rPh>
    <rPh sb="161" eb="163">
      <t>ヒヨウ</t>
    </rPh>
    <rPh sb="167" eb="168">
      <t>ヒャク</t>
    </rPh>
    <rPh sb="168" eb="170">
      <t>マンエン</t>
    </rPh>
    <rPh sb="170" eb="172">
      <t>ゾウカ</t>
    </rPh>
    <rPh sb="177" eb="178">
      <t>ジュン</t>
    </rPh>
    <rPh sb="178" eb="180">
      <t>ソンシツ</t>
    </rPh>
    <rPh sb="184" eb="185">
      <t>ヒャク</t>
    </rPh>
    <rPh sb="185" eb="187">
      <t>マンエン</t>
    </rPh>
    <rPh sb="193" eb="195">
      <t>ヘイセイ</t>
    </rPh>
    <rPh sb="197" eb="198">
      <t>ネン</t>
    </rPh>
    <rPh sb="198" eb="199">
      <t>ド</t>
    </rPh>
    <rPh sb="201" eb="203">
      <t>シカ</t>
    </rPh>
    <rPh sb="203" eb="207">
      <t>コウクウゲカ</t>
    </rPh>
    <rPh sb="208" eb="210">
      <t>カイセツ</t>
    </rPh>
    <rPh sb="216" eb="217">
      <t>ガツ</t>
    </rPh>
    <rPh sb="217" eb="219">
      <t>シンリョウ</t>
    </rPh>
    <rPh sb="219" eb="221">
      <t>カイシ</t>
    </rPh>
    <rPh sb="222" eb="223">
      <t>トウ</t>
    </rPh>
    <rPh sb="224" eb="226">
      <t>アソ</t>
    </rPh>
    <rPh sb="226" eb="229">
      <t>イリョウケン</t>
    </rPh>
    <rPh sb="229" eb="230">
      <t>イキ</t>
    </rPh>
    <rPh sb="232" eb="234">
      <t>ジツゲン</t>
    </rPh>
    <rPh sb="240" eb="242">
      <t>サマザマ</t>
    </rPh>
    <rPh sb="243" eb="245">
      <t>イリョウ</t>
    </rPh>
    <rPh sb="245" eb="247">
      <t>シサク</t>
    </rPh>
    <rPh sb="249" eb="250">
      <t>ト</t>
    </rPh>
    <rPh sb="251" eb="252">
      <t>ク</t>
    </rPh>
    <rPh sb="260" eb="262">
      <t>ヘイセイ</t>
    </rPh>
    <rPh sb="264" eb="265">
      <t>ネン</t>
    </rPh>
    <rPh sb="266" eb="267">
      <t>ガツ</t>
    </rPh>
    <rPh sb="270" eb="272">
      <t>ジビ</t>
    </rPh>
    <rPh sb="272" eb="274">
      <t>インコウ</t>
    </rPh>
    <rPh sb="274" eb="275">
      <t>カ</t>
    </rPh>
    <rPh sb="276" eb="278">
      <t>カイセツ</t>
    </rPh>
    <rPh sb="281" eb="283">
      <t>シンリョウ</t>
    </rPh>
    <rPh sb="283" eb="285">
      <t>レンケイ</t>
    </rPh>
    <rPh sb="285" eb="287">
      <t>キョテン</t>
    </rPh>
    <rPh sb="287" eb="289">
      <t>ビョウイン</t>
    </rPh>
    <rPh sb="289" eb="291">
      <t>シテイ</t>
    </rPh>
    <rPh sb="292" eb="293">
      <t>ム</t>
    </rPh>
    <rPh sb="295" eb="297">
      <t>トリク</t>
    </rPh>
    <rPh sb="327" eb="329">
      <t>ヨテイ</t>
    </rPh>
    <rPh sb="335" eb="337">
      <t>コンゴ</t>
    </rPh>
    <rPh sb="338" eb="340">
      <t>カイカク</t>
    </rPh>
    <rPh sb="344" eb="345">
      <t>モト</t>
    </rPh>
    <rPh sb="348" eb="350">
      <t>ジョウキン</t>
    </rPh>
    <rPh sb="350" eb="352">
      <t>イシ</t>
    </rPh>
    <rPh sb="353" eb="355">
      <t>カクホ</t>
    </rPh>
    <rPh sb="356" eb="359">
      <t>サイジュウヨウ</t>
    </rPh>
    <rPh sb="359" eb="361">
      <t>カダイ</t>
    </rPh>
    <rPh sb="364" eb="368">
      <t>シンリョウホウシュウ</t>
    </rPh>
    <rPh sb="368" eb="370">
      <t>カサン</t>
    </rPh>
    <rPh sb="371" eb="372">
      <t>ム</t>
    </rPh>
    <rPh sb="374" eb="376">
      <t>トリク</t>
    </rPh>
    <rPh sb="378" eb="380">
      <t>イギョウ</t>
    </rPh>
    <rPh sb="380" eb="382">
      <t>ヒヨウ</t>
    </rPh>
    <rPh sb="383" eb="385">
      <t>アッシュク</t>
    </rPh>
    <rPh sb="386" eb="387">
      <t>ハカ</t>
    </rPh>
    <rPh sb="389" eb="391">
      <t>ケイジョウ</t>
    </rPh>
    <rPh sb="391" eb="394">
      <t>クロジカ</t>
    </rPh>
    <rPh sb="395" eb="397">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</si>
</sst>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7" fillId="0" borderId="8" xfId="0" applyFont="1" applyBorder="1" applyAlignment="1" applyProtection="1">
      <alignment horizontal="left" vertical="top" wrapText="1" shrinkToFit="1"/>
      <protection locked="0"/>
    </xf>
    <xf numFmtId="0" fontId="17" fillId="0" borderId="0" xfId="0" applyFont="1" applyBorder="1" applyAlignment="1" applyProtection="1">
      <alignment horizontal="left" vertical="top" wrapText="1" shrinkToFit="1"/>
      <protection locked="0"/>
    </xf>
    <xf numFmtId="0" fontId="17" fillId="0" borderId="9" xfId="0" applyFont="1" applyBorder="1" applyAlignment="1" applyProtection="1">
      <alignment horizontal="left" vertical="top" wrapText="1" shrinkToFit="1"/>
      <protection locked="0"/>
    </xf>
    <xf numFmtId="0" fontId="17" fillId="0" borderId="10" xfId="0" applyFont="1" applyBorder="1" applyAlignment="1" applyProtection="1">
      <alignment horizontal="left" vertical="top" wrapText="1" shrinkToFit="1"/>
      <protection locked="0"/>
    </xf>
    <xf numFmtId="0" fontId="17" fillId="0" borderId="1" xfId="0" applyFont="1" applyBorder="1" applyAlignment="1" applyProtection="1">
      <alignment horizontal="left" vertical="top" wrapText="1" shrinkToFit="1"/>
      <protection locked="0"/>
    </xf>
    <xf numFmtId="0" fontId="17"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40.9</c:v>
                </c:pt>
                <c:pt idx="1">
                  <c:v>64.3</c:v>
                </c:pt>
                <c:pt idx="2">
                  <c:v>78.900000000000006</c:v>
                </c:pt>
                <c:pt idx="3">
                  <c:v>71.2</c:v>
                </c:pt>
                <c:pt idx="4">
                  <c:v>70.400000000000006</c:v>
                </c:pt>
              </c:numCache>
            </c:numRef>
          </c:val>
          <c:extLst xmlns:c16r2="http://schemas.microsoft.com/office/drawing/2015/06/chart">
            <c:ext xmlns:c16="http://schemas.microsoft.com/office/drawing/2014/chart" uri="{C3380CC4-5D6E-409C-BE32-E72D297353CC}">
              <c16:uniqueId val="{00000000-3013-4EC3-A0DF-C90EB8D2E5B7}"/>
            </c:ext>
          </c:extLst>
        </c:ser>
        <c:dLbls>
          <c:showLegendKey val="0"/>
          <c:showVal val="0"/>
          <c:showCatName val="0"/>
          <c:showSerName val="0"/>
          <c:showPercent val="0"/>
          <c:showBubbleSize val="0"/>
        </c:dLbls>
        <c:gapWidth val="150"/>
        <c:axId val="240619904"/>
        <c:axId val="2429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3013-4EC3-A0DF-C90EB8D2E5B7}"/>
            </c:ext>
          </c:extLst>
        </c:ser>
        <c:dLbls>
          <c:showLegendKey val="0"/>
          <c:showVal val="0"/>
          <c:showCatName val="0"/>
          <c:showSerName val="0"/>
          <c:showPercent val="0"/>
          <c:showBubbleSize val="0"/>
        </c:dLbls>
        <c:marker val="1"/>
        <c:smooth val="0"/>
        <c:axId val="240619904"/>
        <c:axId val="242900992"/>
      </c:lineChart>
      <c:dateAx>
        <c:axId val="240619904"/>
        <c:scaling>
          <c:orientation val="minMax"/>
        </c:scaling>
        <c:delete val="1"/>
        <c:axPos val="b"/>
        <c:numFmt formatCode="ge" sourceLinked="1"/>
        <c:majorTickMark val="none"/>
        <c:minorTickMark val="none"/>
        <c:tickLblPos val="none"/>
        <c:crossAx val="242900992"/>
        <c:crosses val="autoZero"/>
        <c:auto val="1"/>
        <c:lblOffset val="100"/>
        <c:baseTimeUnit val="years"/>
      </c:dateAx>
      <c:valAx>
        <c:axId val="24290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61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10065</c:v>
                </c:pt>
                <c:pt idx="1">
                  <c:v>10203</c:v>
                </c:pt>
                <c:pt idx="2">
                  <c:v>10590</c:v>
                </c:pt>
                <c:pt idx="3">
                  <c:v>10619</c:v>
                </c:pt>
                <c:pt idx="4">
                  <c:v>10601</c:v>
                </c:pt>
              </c:numCache>
            </c:numRef>
          </c:val>
          <c:extLst xmlns:c16r2="http://schemas.microsoft.com/office/drawing/2015/06/chart">
            <c:ext xmlns:c16="http://schemas.microsoft.com/office/drawing/2014/chart" uri="{C3380CC4-5D6E-409C-BE32-E72D297353CC}">
              <c16:uniqueId val="{00000000-3528-4BCC-8720-6757232AAC6C}"/>
            </c:ext>
          </c:extLst>
        </c:ser>
        <c:dLbls>
          <c:showLegendKey val="0"/>
          <c:showVal val="0"/>
          <c:showCatName val="0"/>
          <c:showSerName val="0"/>
          <c:showPercent val="0"/>
          <c:showBubbleSize val="0"/>
        </c:dLbls>
        <c:gapWidth val="150"/>
        <c:axId val="242174208"/>
        <c:axId val="24218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3528-4BCC-8720-6757232AAC6C}"/>
            </c:ext>
          </c:extLst>
        </c:ser>
        <c:dLbls>
          <c:showLegendKey val="0"/>
          <c:showVal val="0"/>
          <c:showCatName val="0"/>
          <c:showSerName val="0"/>
          <c:showPercent val="0"/>
          <c:showBubbleSize val="0"/>
        </c:dLbls>
        <c:marker val="1"/>
        <c:smooth val="0"/>
        <c:axId val="242174208"/>
        <c:axId val="242188672"/>
      </c:lineChart>
      <c:dateAx>
        <c:axId val="242174208"/>
        <c:scaling>
          <c:orientation val="minMax"/>
        </c:scaling>
        <c:delete val="1"/>
        <c:axPos val="b"/>
        <c:numFmt formatCode="ge" sourceLinked="1"/>
        <c:majorTickMark val="none"/>
        <c:minorTickMark val="none"/>
        <c:tickLblPos val="none"/>
        <c:crossAx val="242188672"/>
        <c:crosses val="autoZero"/>
        <c:auto val="1"/>
        <c:lblOffset val="100"/>
        <c:baseTimeUnit val="years"/>
      </c:dateAx>
      <c:valAx>
        <c:axId val="242188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217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27560</c:v>
                </c:pt>
                <c:pt idx="1">
                  <c:v>29881</c:v>
                </c:pt>
                <c:pt idx="2">
                  <c:v>31869</c:v>
                </c:pt>
                <c:pt idx="3">
                  <c:v>32947</c:v>
                </c:pt>
                <c:pt idx="4">
                  <c:v>33129</c:v>
                </c:pt>
              </c:numCache>
            </c:numRef>
          </c:val>
          <c:extLst xmlns:c16r2="http://schemas.microsoft.com/office/drawing/2015/06/chart">
            <c:ext xmlns:c16="http://schemas.microsoft.com/office/drawing/2014/chart" uri="{C3380CC4-5D6E-409C-BE32-E72D297353CC}">
              <c16:uniqueId val="{00000000-931C-4603-BABD-2A13759E0BFC}"/>
            </c:ext>
          </c:extLst>
        </c:ser>
        <c:dLbls>
          <c:showLegendKey val="0"/>
          <c:showVal val="0"/>
          <c:showCatName val="0"/>
          <c:showSerName val="0"/>
          <c:showPercent val="0"/>
          <c:showBubbleSize val="0"/>
        </c:dLbls>
        <c:gapWidth val="150"/>
        <c:axId val="242423680"/>
        <c:axId val="2424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931C-4603-BABD-2A13759E0BFC}"/>
            </c:ext>
          </c:extLst>
        </c:ser>
        <c:dLbls>
          <c:showLegendKey val="0"/>
          <c:showVal val="0"/>
          <c:showCatName val="0"/>
          <c:showSerName val="0"/>
          <c:showPercent val="0"/>
          <c:showBubbleSize val="0"/>
        </c:dLbls>
        <c:marker val="1"/>
        <c:smooth val="0"/>
        <c:axId val="242423680"/>
        <c:axId val="242434048"/>
      </c:lineChart>
      <c:dateAx>
        <c:axId val="242423680"/>
        <c:scaling>
          <c:orientation val="minMax"/>
        </c:scaling>
        <c:delete val="1"/>
        <c:axPos val="b"/>
        <c:numFmt formatCode="ge" sourceLinked="1"/>
        <c:majorTickMark val="none"/>
        <c:minorTickMark val="none"/>
        <c:tickLblPos val="none"/>
        <c:crossAx val="242434048"/>
        <c:crosses val="autoZero"/>
        <c:auto val="1"/>
        <c:lblOffset val="100"/>
        <c:baseTimeUnit val="years"/>
      </c:dateAx>
      <c:valAx>
        <c:axId val="242434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242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112.6</c:v>
                </c:pt>
                <c:pt idx="1">
                  <c:v>90</c:v>
                </c:pt>
                <c:pt idx="2">
                  <c:v>84.3</c:v>
                </c:pt>
                <c:pt idx="3">
                  <c:v>100.5</c:v>
                </c:pt>
                <c:pt idx="4">
                  <c:v>117.3</c:v>
                </c:pt>
              </c:numCache>
            </c:numRef>
          </c:val>
          <c:extLst xmlns:c16r2="http://schemas.microsoft.com/office/drawing/2015/06/chart">
            <c:ext xmlns:c16="http://schemas.microsoft.com/office/drawing/2014/chart" uri="{C3380CC4-5D6E-409C-BE32-E72D297353CC}">
              <c16:uniqueId val="{00000000-A9C3-4CAA-BCDF-05435F127AC3}"/>
            </c:ext>
          </c:extLst>
        </c:ser>
        <c:dLbls>
          <c:showLegendKey val="0"/>
          <c:showVal val="0"/>
          <c:showCatName val="0"/>
          <c:showSerName val="0"/>
          <c:showPercent val="0"/>
          <c:showBubbleSize val="0"/>
        </c:dLbls>
        <c:gapWidth val="150"/>
        <c:axId val="110528000"/>
        <c:axId val="1105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A9C3-4CAA-BCDF-05435F127AC3}"/>
            </c:ext>
          </c:extLst>
        </c:ser>
        <c:dLbls>
          <c:showLegendKey val="0"/>
          <c:showVal val="0"/>
          <c:showCatName val="0"/>
          <c:showSerName val="0"/>
          <c:showPercent val="0"/>
          <c:showBubbleSize val="0"/>
        </c:dLbls>
        <c:marker val="1"/>
        <c:smooth val="0"/>
        <c:axId val="110528000"/>
        <c:axId val="110529920"/>
      </c:lineChart>
      <c:dateAx>
        <c:axId val="110528000"/>
        <c:scaling>
          <c:orientation val="minMax"/>
        </c:scaling>
        <c:delete val="1"/>
        <c:axPos val="b"/>
        <c:numFmt formatCode="ge" sourceLinked="1"/>
        <c:majorTickMark val="none"/>
        <c:minorTickMark val="none"/>
        <c:tickLblPos val="none"/>
        <c:crossAx val="110529920"/>
        <c:crosses val="autoZero"/>
        <c:auto val="1"/>
        <c:lblOffset val="100"/>
        <c:baseTimeUnit val="years"/>
      </c:dateAx>
      <c:valAx>
        <c:axId val="11052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52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66.5</c:v>
                </c:pt>
                <c:pt idx="1">
                  <c:v>72.5</c:v>
                </c:pt>
                <c:pt idx="2">
                  <c:v>81.900000000000006</c:v>
                </c:pt>
                <c:pt idx="3">
                  <c:v>79.2</c:v>
                </c:pt>
                <c:pt idx="4">
                  <c:v>75.599999999999994</c:v>
                </c:pt>
              </c:numCache>
            </c:numRef>
          </c:val>
          <c:extLst xmlns:c16r2="http://schemas.microsoft.com/office/drawing/2015/06/chart">
            <c:ext xmlns:c16="http://schemas.microsoft.com/office/drawing/2014/chart" uri="{C3380CC4-5D6E-409C-BE32-E72D297353CC}">
              <c16:uniqueId val="{00000000-E497-4065-8685-B23B4E3F0F91}"/>
            </c:ext>
          </c:extLst>
        </c:ser>
        <c:dLbls>
          <c:showLegendKey val="0"/>
          <c:showVal val="0"/>
          <c:showCatName val="0"/>
          <c:showSerName val="0"/>
          <c:showPercent val="0"/>
          <c:showBubbleSize val="0"/>
        </c:dLbls>
        <c:gapWidth val="150"/>
        <c:axId val="110556288"/>
        <c:axId val="1105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E497-4065-8685-B23B4E3F0F91}"/>
            </c:ext>
          </c:extLst>
        </c:ser>
        <c:dLbls>
          <c:showLegendKey val="0"/>
          <c:showVal val="0"/>
          <c:showCatName val="0"/>
          <c:showSerName val="0"/>
          <c:showPercent val="0"/>
          <c:showBubbleSize val="0"/>
        </c:dLbls>
        <c:marker val="1"/>
        <c:smooth val="0"/>
        <c:axId val="110556288"/>
        <c:axId val="110558208"/>
      </c:lineChart>
      <c:dateAx>
        <c:axId val="110556288"/>
        <c:scaling>
          <c:orientation val="minMax"/>
        </c:scaling>
        <c:delete val="1"/>
        <c:axPos val="b"/>
        <c:numFmt formatCode="ge" sourceLinked="1"/>
        <c:majorTickMark val="none"/>
        <c:minorTickMark val="none"/>
        <c:tickLblPos val="none"/>
        <c:crossAx val="110558208"/>
        <c:crosses val="autoZero"/>
        <c:auto val="1"/>
        <c:lblOffset val="100"/>
        <c:baseTimeUnit val="years"/>
      </c:dateAx>
      <c:valAx>
        <c:axId val="11055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55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83.3</c:v>
                </c:pt>
                <c:pt idx="1">
                  <c:v>92.4</c:v>
                </c:pt>
                <c:pt idx="2">
                  <c:v>92.1</c:v>
                </c:pt>
                <c:pt idx="3">
                  <c:v>89.6</c:v>
                </c:pt>
                <c:pt idx="4">
                  <c:v>86.9</c:v>
                </c:pt>
              </c:numCache>
            </c:numRef>
          </c:val>
          <c:extLst xmlns:c16r2="http://schemas.microsoft.com/office/drawing/2015/06/chart">
            <c:ext xmlns:c16="http://schemas.microsoft.com/office/drawing/2014/chart" uri="{C3380CC4-5D6E-409C-BE32-E72D297353CC}">
              <c16:uniqueId val="{00000000-990B-4BC1-A5B5-0F04068729FC}"/>
            </c:ext>
          </c:extLst>
        </c:ser>
        <c:dLbls>
          <c:showLegendKey val="0"/>
          <c:showVal val="0"/>
          <c:showCatName val="0"/>
          <c:showSerName val="0"/>
          <c:showPercent val="0"/>
          <c:showBubbleSize val="0"/>
        </c:dLbls>
        <c:gapWidth val="150"/>
        <c:axId val="110572288"/>
        <c:axId val="11057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990B-4BC1-A5B5-0F04068729FC}"/>
            </c:ext>
          </c:extLst>
        </c:ser>
        <c:dLbls>
          <c:showLegendKey val="0"/>
          <c:showVal val="0"/>
          <c:showCatName val="0"/>
          <c:showSerName val="0"/>
          <c:showPercent val="0"/>
          <c:showBubbleSize val="0"/>
        </c:dLbls>
        <c:marker val="1"/>
        <c:smooth val="0"/>
        <c:axId val="110572288"/>
        <c:axId val="110574208"/>
      </c:lineChart>
      <c:dateAx>
        <c:axId val="110572288"/>
        <c:scaling>
          <c:orientation val="minMax"/>
        </c:scaling>
        <c:delete val="1"/>
        <c:axPos val="b"/>
        <c:numFmt formatCode="ge" sourceLinked="1"/>
        <c:majorTickMark val="none"/>
        <c:minorTickMark val="none"/>
        <c:tickLblPos val="none"/>
        <c:crossAx val="110574208"/>
        <c:crosses val="autoZero"/>
        <c:auto val="1"/>
        <c:lblOffset val="100"/>
        <c:baseTimeUnit val="years"/>
      </c:dateAx>
      <c:valAx>
        <c:axId val="11057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057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10.1</c:v>
                </c:pt>
                <c:pt idx="1">
                  <c:v>15.7</c:v>
                </c:pt>
                <c:pt idx="2">
                  <c:v>21.2</c:v>
                </c:pt>
                <c:pt idx="3">
                  <c:v>26.6</c:v>
                </c:pt>
                <c:pt idx="4">
                  <c:v>31.5</c:v>
                </c:pt>
              </c:numCache>
            </c:numRef>
          </c:val>
          <c:extLst xmlns:c16r2="http://schemas.microsoft.com/office/drawing/2015/06/chart">
            <c:ext xmlns:c16="http://schemas.microsoft.com/office/drawing/2014/chart" uri="{C3380CC4-5D6E-409C-BE32-E72D297353CC}">
              <c16:uniqueId val="{00000000-EE31-4EC7-BFA9-C80778C3A5C3}"/>
            </c:ext>
          </c:extLst>
        </c:ser>
        <c:dLbls>
          <c:showLegendKey val="0"/>
          <c:showVal val="0"/>
          <c:showCatName val="0"/>
          <c:showSerName val="0"/>
          <c:showPercent val="0"/>
          <c:showBubbleSize val="0"/>
        </c:dLbls>
        <c:gapWidth val="150"/>
        <c:axId val="241082752"/>
        <c:axId val="24108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EE31-4EC7-BFA9-C80778C3A5C3}"/>
            </c:ext>
          </c:extLst>
        </c:ser>
        <c:dLbls>
          <c:showLegendKey val="0"/>
          <c:showVal val="0"/>
          <c:showCatName val="0"/>
          <c:showSerName val="0"/>
          <c:showPercent val="0"/>
          <c:showBubbleSize val="0"/>
        </c:dLbls>
        <c:marker val="1"/>
        <c:smooth val="0"/>
        <c:axId val="241082752"/>
        <c:axId val="241084672"/>
      </c:lineChart>
      <c:dateAx>
        <c:axId val="241082752"/>
        <c:scaling>
          <c:orientation val="minMax"/>
        </c:scaling>
        <c:delete val="1"/>
        <c:axPos val="b"/>
        <c:numFmt formatCode="ge" sourceLinked="1"/>
        <c:majorTickMark val="none"/>
        <c:minorTickMark val="none"/>
        <c:tickLblPos val="none"/>
        <c:crossAx val="241084672"/>
        <c:crosses val="autoZero"/>
        <c:auto val="1"/>
        <c:lblOffset val="100"/>
        <c:baseTimeUnit val="years"/>
      </c:dateAx>
      <c:valAx>
        <c:axId val="24108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08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8.9</c:v>
                </c:pt>
                <c:pt idx="1">
                  <c:v>25</c:v>
                </c:pt>
                <c:pt idx="2">
                  <c:v>40.9</c:v>
                </c:pt>
                <c:pt idx="3">
                  <c:v>56.4</c:v>
                </c:pt>
                <c:pt idx="4">
                  <c:v>69.400000000000006</c:v>
                </c:pt>
              </c:numCache>
            </c:numRef>
          </c:val>
          <c:extLst xmlns:c16r2="http://schemas.microsoft.com/office/drawing/2015/06/chart">
            <c:ext xmlns:c16="http://schemas.microsoft.com/office/drawing/2014/chart" uri="{C3380CC4-5D6E-409C-BE32-E72D297353CC}">
              <c16:uniqueId val="{00000000-7F2D-4603-8091-4BDE51BBCE78}"/>
            </c:ext>
          </c:extLst>
        </c:ser>
        <c:dLbls>
          <c:showLegendKey val="0"/>
          <c:showVal val="0"/>
          <c:showCatName val="0"/>
          <c:showSerName val="0"/>
          <c:showPercent val="0"/>
          <c:showBubbleSize val="0"/>
        </c:dLbls>
        <c:gapWidth val="150"/>
        <c:axId val="241172480"/>
        <c:axId val="24117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7F2D-4603-8091-4BDE51BBCE78}"/>
            </c:ext>
          </c:extLst>
        </c:ser>
        <c:dLbls>
          <c:showLegendKey val="0"/>
          <c:showVal val="0"/>
          <c:showCatName val="0"/>
          <c:showSerName val="0"/>
          <c:showPercent val="0"/>
          <c:showBubbleSize val="0"/>
        </c:dLbls>
        <c:marker val="1"/>
        <c:smooth val="0"/>
        <c:axId val="241172480"/>
        <c:axId val="241174400"/>
      </c:lineChart>
      <c:dateAx>
        <c:axId val="241172480"/>
        <c:scaling>
          <c:orientation val="minMax"/>
        </c:scaling>
        <c:delete val="1"/>
        <c:axPos val="b"/>
        <c:numFmt formatCode="ge" sourceLinked="1"/>
        <c:majorTickMark val="none"/>
        <c:minorTickMark val="none"/>
        <c:tickLblPos val="none"/>
        <c:crossAx val="241174400"/>
        <c:crosses val="autoZero"/>
        <c:auto val="1"/>
        <c:lblOffset val="100"/>
        <c:baseTimeUnit val="years"/>
      </c:dateAx>
      <c:valAx>
        <c:axId val="24117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17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45515266</c:v>
                </c:pt>
                <c:pt idx="1">
                  <c:v>45570927</c:v>
                </c:pt>
                <c:pt idx="2">
                  <c:v>45853815</c:v>
                </c:pt>
                <c:pt idx="3">
                  <c:v>45986887</c:v>
                </c:pt>
                <c:pt idx="4">
                  <c:v>46911968</c:v>
                </c:pt>
              </c:numCache>
            </c:numRef>
          </c:val>
          <c:extLst xmlns:c16r2="http://schemas.microsoft.com/office/drawing/2015/06/chart">
            <c:ext xmlns:c16="http://schemas.microsoft.com/office/drawing/2014/chart" uri="{C3380CC4-5D6E-409C-BE32-E72D297353CC}">
              <c16:uniqueId val="{00000000-7722-46F1-834F-DEB5AA3E6AAD}"/>
            </c:ext>
          </c:extLst>
        </c:ser>
        <c:dLbls>
          <c:showLegendKey val="0"/>
          <c:showVal val="0"/>
          <c:showCatName val="0"/>
          <c:showSerName val="0"/>
          <c:showPercent val="0"/>
          <c:showBubbleSize val="0"/>
        </c:dLbls>
        <c:gapWidth val="150"/>
        <c:axId val="241900928"/>
        <c:axId val="24191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7722-46F1-834F-DEB5AA3E6AAD}"/>
            </c:ext>
          </c:extLst>
        </c:ser>
        <c:dLbls>
          <c:showLegendKey val="0"/>
          <c:showVal val="0"/>
          <c:showCatName val="0"/>
          <c:showSerName val="0"/>
          <c:showPercent val="0"/>
          <c:showBubbleSize val="0"/>
        </c:dLbls>
        <c:marker val="1"/>
        <c:smooth val="0"/>
        <c:axId val="241900928"/>
        <c:axId val="241915392"/>
      </c:lineChart>
      <c:dateAx>
        <c:axId val="241900928"/>
        <c:scaling>
          <c:orientation val="minMax"/>
        </c:scaling>
        <c:delete val="1"/>
        <c:axPos val="b"/>
        <c:numFmt formatCode="ge" sourceLinked="1"/>
        <c:majorTickMark val="none"/>
        <c:minorTickMark val="none"/>
        <c:tickLblPos val="none"/>
        <c:crossAx val="241915392"/>
        <c:crosses val="autoZero"/>
        <c:auto val="1"/>
        <c:lblOffset val="100"/>
        <c:baseTimeUnit val="years"/>
      </c:dateAx>
      <c:valAx>
        <c:axId val="24191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190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15.9</c:v>
                </c:pt>
                <c:pt idx="1">
                  <c:v>16</c:v>
                </c:pt>
                <c:pt idx="2">
                  <c:v>14.6</c:v>
                </c:pt>
                <c:pt idx="3">
                  <c:v>14.3</c:v>
                </c:pt>
                <c:pt idx="4">
                  <c:v>16.100000000000001</c:v>
                </c:pt>
              </c:numCache>
            </c:numRef>
          </c:val>
          <c:extLst xmlns:c16r2="http://schemas.microsoft.com/office/drawing/2015/06/chart">
            <c:ext xmlns:c16="http://schemas.microsoft.com/office/drawing/2014/chart" uri="{C3380CC4-5D6E-409C-BE32-E72D297353CC}">
              <c16:uniqueId val="{00000000-14D2-4242-BC4C-9121F3264EBD}"/>
            </c:ext>
          </c:extLst>
        </c:ser>
        <c:dLbls>
          <c:showLegendKey val="0"/>
          <c:showVal val="0"/>
          <c:showCatName val="0"/>
          <c:showSerName val="0"/>
          <c:showPercent val="0"/>
          <c:showBubbleSize val="0"/>
        </c:dLbls>
        <c:gapWidth val="150"/>
        <c:axId val="241941504"/>
        <c:axId val="24205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14D2-4242-BC4C-9121F3264EBD}"/>
            </c:ext>
          </c:extLst>
        </c:ser>
        <c:dLbls>
          <c:showLegendKey val="0"/>
          <c:showVal val="0"/>
          <c:showCatName val="0"/>
          <c:showSerName val="0"/>
          <c:showPercent val="0"/>
          <c:showBubbleSize val="0"/>
        </c:dLbls>
        <c:marker val="1"/>
        <c:smooth val="0"/>
        <c:axId val="241941504"/>
        <c:axId val="242054272"/>
      </c:lineChart>
      <c:dateAx>
        <c:axId val="241941504"/>
        <c:scaling>
          <c:orientation val="minMax"/>
        </c:scaling>
        <c:delete val="1"/>
        <c:axPos val="b"/>
        <c:numFmt formatCode="ge" sourceLinked="1"/>
        <c:majorTickMark val="none"/>
        <c:minorTickMark val="none"/>
        <c:tickLblPos val="none"/>
        <c:crossAx val="242054272"/>
        <c:crosses val="autoZero"/>
        <c:auto val="1"/>
        <c:lblOffset val="100"/>
        <c:baseTimeUnit val="years"/>
      </c:dateAx>
      <c:valAx>
        <c:axId val="24205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94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88</c:v>
                </c:pt>
                <c:pt idx="1">
                  <c:v>69.599999999999994</c:v>
                </c:pt>
                <c:pt idx="2">
                  <c:v>62.1</c:v>
                </c:pt>
                <c:pt idx="3">
                  <c:v>65.400000000000006</c:v>
                </c:pt>
                <c:pt idx="4">
                  <c:v>69.099999999999994</c:v>
                </c:pt>
              </c:numCache>
            </c:numRef>
          </c:val>
          <c:extLst xmlns:c16r2="http://schemas.microsoft.com/office/drawing/2015/06/chart">
            <c:ext xmlns:c16="http://schemas.microsoft.com/office/drawing/2014/chart" uri="{C3380CC4-5D6E-409C-BE32-E72D297353CC}">
              <c16:uniqueId val="{00000000-4B7A-4311-9BA1-875F5F738C6E}"/>
            </c:ext>
          </c:extLst>
        </c:ser>
        <c:dLbls>
          <c:showLegendKey val="0"/>
          <c:showVal val="0"/>
          <c:showCatName val="0"/>
          <c:showSerName val="0"/>
          <c:showPercent val="0"/>
          <c:showBubbleSize val="0"/>
        </c:dLbls>
        <c:gapWidth val="150"/>
        <c:axId val="242137728"/>
        <c:axId val="2421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4B7A-4311-9BA1-875F5F738C6E}"/>
            </c:ext>
          </c:extLst>
        </c:ser>
        <c:dLbls>
          <c:showLegendKey val="0"/>
          <c:showVal val="0"/>
          <c:showCatName val="0"/>
          <c:showSerName val="0"/>
          <c:showPercent val="0"/>
          <c:showBubbleSize val="0"/>
        </c:dLbls>
        <c:marker val="1"/>
        <c:smooth val="0"/>
        <c:axId val="242137728"/>
        <c:axId val="242144000"/>
      </c:lineChart>
      <c:dateAx>
        <c:axId val="242137728"/>
        <c:scaling>
          <c:orientation val="minMax"/>
        </c:scaling>
        <c:delete val="1"/>
        <c:axPos val="b"/>
        <c:numFmt formatCode="ge" sourceLinked="1"/>
        <c:majorTickMark val="none"/>
        <c:minorTickMark val="none"/>
        <c:tickLblPos val="none"/>
        <c:crossAx val="242144000"/>
        <c:crosses val="autoZero"/>
        <c:auto val="1"/>
        <c:lblOffset val="100"/>
        <c:baseTimeUnit val="years"/>
      </c:dateAx>
      <c:valAx>
        <c:axId val="24214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13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P46"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熊本県阿蘇市　阿蘇医療センター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120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へ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124</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26433</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11336</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120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120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172</v>
      </c>
      <c r="NN18" s="124"/>
      <c r="NO18" s="119" t="s">
        <v>38</v>
      </c>
      <c r="NP18" s="120"/>
      <c r="NQ18" s="120"/>
      <c r="NR18" s="123" t="s">
        <v>172</v>
      </c>
      <c r="NS18" s="124"/>
      <c r="NT18" s="119" t="s">
        <v>38</v>
      </c>
      <c r="NU18" s="120"/>
      <c r="NV18" s="120"/>
      <c r="NW18" s="123" t="s">
        <v>172</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83.3</v>
      </c>
      <c r="Q33" s="88"/>
      <c r="R33" s="88"/>
      <c r="S33" s="88"/>
      <c r="T33" s="88"/>
      <c r="U33" s="88"/>
      <c r="V33" s="88"/>
      <c r="W33" s="88"/>
      <c r="X33" s="88"/>
      <c r="Y33" s="88"/>
      <c r="Z33" s="88"/>
      <c r="AA33" s="88"/>
      <c r="AB33" s="88"/>
      <c r="AC33" s="88"/>
      <c r="AD33" s="89"/>
      <c r="AE33" s="87">
        <f>データ!AI7</f>
        <v>92.4</v>
      </c>
      <c r="AF33" s="88"/>
      <c r="AG33" s="88"/>
      <c r="AH33" s="88"/>
      <c r="AI33" s="88"/>
      <c r="AJ33" s="88"/>
      <c r="AK33" s="88"/>
      <c r="AL33" s="88"/>
      <c r="AM33" s="88"/>
      <c r="AN33" s="88"/>
      <c r="AO33" s="88"/>
      <c r="AP33" s="88"/>
      <c r="AQ33" s="88"/>
      <c r="AR33" s="88"/>
      <c r="AS33" s="89"/>
      <c r="AT33" s="87">
        <f>データ!AJ7</f>
        <v>92.1</v>
      </c>
      <c r="AU33" s="88"/>
      <c r="AV33" s="88"/>
      <c r="AW33" s="88"/>
      <c r="AX33" s="88"/>
      <c r="AY33" s="88"/>
      <c r="AZ33" s="88"/>
      <c r="BA33" s="88"/>
      <c r="BB33" s="88"/>
      <c r="BC33" s="88"/>
      <c r="BD33" s="88"/>
      <c r="BE33" s="88"/>
      <c r="BF33" s="88"/>
      <c r="BG33" s="88"/>
      <c r="BH33" s="89"/>
      <c r="BI33" s="87">
        <f>データ!AK7</f>
        <v>89.6</v>
      </c>
      <c r="BJ33" s="88"/>
      <c r="BK33" s="88"/>
      <c r="BL33" s="88"/>
      <c r="BM33" s="88"/>
      <c r="BN33" s="88"/>
      <c r="BO33" s="88"/>
      <c r="BP33" s="88"/>
      <c r="BQ33" s="88"/>
      <c r="BR33" s="88"/>
      <c r="BS33" s="88"/>
      <c r="BT33" s="88"/>
      <c r="BU33" s="88"/>
      <c r="BV33" s="88"/>
      <c r="BW33" s="89"/>
      <c r="BX33" s="87">
        <f>データ!AL7</f>
        <v>86.9</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66.5</v>
      </c>
      <c r="DE33" s="88"/>
      <c r="DF33" s="88"/>
      <c r="DG33" s="88"/>
      <c r="DH33" s="88"/>
      <c r="DI33" s="88"/>
      <c r="DJ33" s="88"/>
      <c r="DK33" s="88"/>
      <c r="DL33" s="88"/>
      <c r="DM33" s="88"/>
      <c r="DN33" s="88"/>
      <c r="DO33" s="88"/>
      <c r="DP33" s="88"/>
      <c r="DQ33" s="88"/>
      <c r="DR33" s="89"/>
      <c r="DS33" s="87">
        <f>データ!AT7</f>
        <v>72.5</v>
      </c>
      <c r="DT33" s="88"/>
      <c r="DU33" s="88"/>
      <c r="DV33" s="88"/>
      <c r="DW33" s="88"/>
      <c r="DX33" s="88"/>
      <c r="DY33" s="88"/>
      <c r="DZ33" s="88"/>
      <c r="EA33" s="88"/>
      <c r="EB33" s="88"/>
      <c r="EC33" s="88"/>
      <c r="ED33" s="88"/>
      <c r="EE33" s="88"/>
      <c r="EF33" s="88"/>
      <c r="EG33" s="89"/>
      <c r="EH33" s="87">
        <f>データ!AU7</f>
        <v>81.900000000000006</v>
      </c>
      <c r="EI33" s="88"/>
      <c r="EJ33" s="88"/>
      <c r="EK33" s="88"/>
      <c r="EL33" s="88"/>
      <c r="EM33" s="88"/>
      <c r="EN33" s="88"/>
      <c r="EO33" s="88"/>
      <c r="EP33" s="88"/>
      <c r="EQ33" s="88"/>
      <c r="ER33" s="88"/>
      <c r="ES33" s="88"/>
      <c r="ET33" s="88"/>
      <c r="EU33" s="88"/>
      <c r="EV33" s="89"/>
      <c r="EW33" s="87">
        <f>データ!AV7</f>
        <v>79.2</v>
      </c>
      <c r="EX33" s="88"/>
      <c r="EY33" s="88"/>
      <c r="EZ33" s="88"/>
      <c r="FA33" s="88"/>
      <c r="FB33" s="88"/>
      <c r="FC33" s="88"/>
      <c r="FD33" s="88"/>
      <c r="FE33" s="88"/>
      <c r="FF33" s="88"/>
      <c r="FG33" s="88"/>
      <c r="FH33" s="88"/>
      <c r="FI33" s="88"/>
      <c r="FJ33" s="88"/>
      <c r="FK33" s="89"/>
      <c r="FL33" s="87">
        <f>データ!AW7</f>
        <v>75.599999999999994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112.6</v>
      </c>
      <c r="GS33" s="88"/>
      <c r="GT33" s="88"/>
      <c r="GU33" s="88"/>
      <c r="GV33" s="88"/>
      <c r="GW33" s="88"/>
      <c r="GX33" s="88"/>
      <c r="GY33" s="88"/>
      <c r="GZ33" s="88"/>
      <c r="HA33" s="88"/>
      <c r="HB33" s="88"/>
      <c r="HC33" s="88"/>
      <c r="HD33" s="88"/>
      <c r="HE33" s="88"/>
      <c r="HF33" s="89"/>
      <c r="HG33" s="87">
        <f>データ!BE7</f>
        <v>90</v>
      </c>
      <c r="HH33" s="88"/>
      <c r="HI33" s="88"/>
      <c r="HJ33" s="88"/>
      <c r="HK33" s="88"/>
      <c r="HL33" s="88"/>
      <c r="HM33" s="88"/>
      <c r="HN33" s="88"/>
      <c r="HO33" s="88"/>
      <c r="HP33" s="88"/>
      <c r="HQ33" s="88"/>
      <c r="HR33" s="88"/>
      <c r="HS33" s="88"/>
      <c r="HT33" s="88"/>
      <c r="HU33" s="89"/>
      <c r="HV33" s="87">
        <f>データ!BF7</f>
        <v>84.3</v>
      </c>
      <c r="HW33" s="88"/>
      <c r="HX33" s="88"/>
      <c r="HY33" s="88"/>
      <c r="HZ33" s="88"/>
      <c r="IA33" s="88"/>
      <c r="IB33" s="88"/>
      <c r="IC33" s="88"/>
      <c r="ID33" s="88"/>
      <c r="IE33" s="88"/>
      <c r="IF33" s="88"/>
      <c r="IG33" s="88"/>
      <c r="IH33" s="88"/>
      <c r="II33" s="88"/>
      <c r="IJ33" s="89"/>
      <c r="IK33" s="87">
        <f>データ!BG7</f>
        <v>100.5</v>
      </c>
      <c r="IL33" s="88"/>
      <c r="IM33" s="88"/>
      <c r="IN33" s="88"/>
      <c r="IO33" s="88"/>
      <c r="IP33" s="88"/>
      <c r="IQ33" s="88"/>
      <c r="IR33" s="88"/>
      <c r="IS33" s="88"/>
      <c r="IT33" s="88"/>
      <c r="IU33" s="88"/>
      <c r="IV33" s="88"/>
      <c r="IW33" s="88"/>
      <c r="IX33" s="88"/>
      <c r="IY33" s="89"/>
      <c r="IZ33" s="87">
        <f>データ!BH7</f>
        <v>117.3</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40.9</v>
      </c>
      <c r="KG33" s="88"/>
      <c r="KH33" s="88"/>
      <c r="KI33" s="88"/>
      <c r="KJ33" s="88"/>
      <c r="KK33" s="88"/>
      <c r="KL33" s="88"/>
      <c r="KM33" s="88"/>
      <c r="KN33" s="88"/>
      <c r="KO33" s="88"/>
      <c r="KP33" s="88"/>
      <c r="KQ33" s="88"/>
      <c r="KR33" s="88"/>
      <c r="KS33" s="88"/>
      <c r="KT33" s="89"/>
      <c r="KU33" s="87">
        <f>データ!BP7</f>
        <v>64.3</v>
      </c>
      <c r="KV33" s="88"/>
      <c r="KW33" s="88"/>
      <c r="KX33" s="88"/>
      <c r="KY33" s="88"/>
      <c r="KZ33" s="88"/>
      <c r="LA33" s="88"/>
      <c r="LB33" s="88"/>
      <c r="LC33" s="88"/>
      <c r="LD33" s="88"/>
      <c r="LE33" s="88"/>
      <c r="LF33" s="88"/>
      <c r="LG33" s="88"/>
      <c r="LH33" s="88"/>
      <c r="LI33" s="89"/>
      <c r="LJ33" s="87">
        <f>データ!BQ7</f>
        <v>78.900000000000006</v>
      </c>
      <c r="LK33" s="88"/>
      <c r="LL33" s="88"/>
      <c r="LM33" s="88"/>
      <c r="LN33" s="88"/>
      <c r="LO33" s="88"/>
      <c r="LP33" s="88"/>
      <c r="LQ33" s="88"/>
      <c r="LR33" s="88"/>
      <c r="LS33" s="88"/>
      <c r="LT33" s="88"/>
      <c r="LU33" s="88"/>
      <c r="LV33" s="88"/>
      <c r="LW33" s="88"/>
      <c r="LX33" s="89"/>
      <c r="LY33" s="87">
        <f>データ!BR7</f>
        <v>71.2</v>
      </c>
      <c r="LZ33" s="88"/>
      <c r="MA33" s="88"/>
      <c r="MB33" s="88"/>
      <c r="MC33" s="88"/>
      <c r="MD33" s="88"/>
      <c r="ME33" s="88"/>
      <c r="MF33" s="88"/>
      <c r="MG33" s="88"/>
      <c r="MH33" s="88"/>
      <c r="MI33" s="88"/>
      <c r="MJ33" s="88"/>
      <c r="MK33" s="88"/>
      <c r="ML33" s="88"/>
      <c r="MM33" s="89"/>
      <c r="MN33" s="87">
        <f>データ!BS7</f>
        <v>70.400000000000006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174</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173</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27560</v>
      </c>
      <c r="Q55" s="106"/>
      <c r="R55" s="106"/>
      <c r="S55" s="106"/>
      <c r="T55" s="106"/>
      <c r="U55" s="106"/>
      <c r="V55" s="106"/>
      <c r="W55" s="106"/>
      <c r="X55" s="106"/>
      <c r="Y55" s="106"/>
      <c r="Z55" s="106"/>
      <c r="AA55" s="106"/>
      <c r="AB55" s="106"/>
      <c r="AC55" s="106"/>
      <c r="AD55" s="107"/>
      <c r="AE55" s="105">
        <f>データ!CA7</f>
        <v>29881</v>
      </c>
      <c r="AF55" s="106"/>
      <c r="AG55" s="106"/>
      <c r="AH55" s="106"/>
      <c r="AI55" s="106"/>
      <c r="AJ55" s="106"/>
      <c r="AK55" s="106"/>
      <c r="AL55" s="106"/>
      <c r="AM55" s="106"/>
      <c r="AN55" s="106"/>
      <c r="AO55" s="106"/>
      <c r="AP55" s="106"/>
      <c r="AQ55" s="106"/>
      <c r="AR55" s="106"/>
      <c r="AS55" s="107"/>
      <c r="AT55" s="105">
        <f>データ!CB7</f>
        <v>31869</v>
      </c>
      <c r="AU55" s="106"/>
      <c r="AV55" s="106"/>
      <c r="AW55" s="106"/>
      <c r="AX55" s="106"/>
      <c r="AY55" s="106"/>
      <c r="AZ55" s="106"/>
      <c r="BA55" s="106"/>
      <c r="BB55" s="106"/>
      <c r="BC55" s="106"/>
      <c r="BD55" s="106"/>
      <c r="BE55" s="106"/>
      <c r="BF55" s="106"/>
      <c r="BG55" s="106"/>
      <c r="BH55" s="107"/>
      <c r="BI55" s="105">
        <f>データ!CC7</f>
        <v>32947</v>
      </c>
      <c r="BJ55" s="106"/>
      <c r="BK55" s="106"/>
      <c r="BL55" s="106"/>
      <c r="BM55" s="106"/>
      <c r="BN55" s="106"/>
      <c r="BO55" s="106"/>
      <c r="BP55" s="106"/>
      <c r="BQ55" s="106"/>
      <c r="BR55" s="106"/>
      <c r="BS55" s="106"/>
      <c r="BT55" s="106"/>
      <c r="BU55" s="106"/>
      <c r="BV55" s="106"/>
      <c r="BW55" s="107"/>
      <c r="BX55" s="105">
        <f>データ!CD7</f>
        <v>33129</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10065</v>
      </c>
      <c r="DE55" s="106"/>
      <c r="DF55" s="106"/>
      <c r="DG55" s="106"/>
      <c r="DH55" s="106"/>
      <c r="DI55" s="106"/>
      <c r="DJ55" s="106"/>
      <c r="DK55" s="106"/>
      <c r="DL55" s="106"/>
      <c r="DM55" s="106"/>
      <c r="DN55" s="106"/>
      <c r="DO55" s="106"/>
      <c r="DP55" s="106"/>
      <c r="DQ55" s="106"/>
      <c r="DR55" s="107"/>
      <c r="DS55" s="105">
        <f>データ!CL7</f>
        <v>10203</v>
      </c>
      <c r="DT55" s="106"/>
      <c r="DU55" s="106"/>
      <c r="DV55" s="106"/>
      <c r="DW55" s="106"/>
      <c r="DX55" s="106"/>
      <c r="DY55" s="106"/>
      <c r="DZ55" s="106"/>
      <c r="EA55" s="106"/>
      <c r="EB55" s="106"/>
      <c r="EC55" s="106"/>
      <c r="ED55" s="106"/>
      <c r="EE55" s="106"/>
      <c r="EF55" s="106"/>
      <c r="EG55" s="107"/>
      <c r="EH55" s="105">
        <f>データ!CM7</f>
        <v>10590</v>
      </c>
      <c r="EI55" s="106"/>
      <c r="EJ55" s="106"/>
      <c r="EK55" s="106"/>
      <c r="EL55" s="106"/>
      <c r="EM55" s="106"/>
      <c r="EN55" s="106"/>
      <c r="EO55" s="106"/>
      <c r="EP55" s="106"/>
      <c r="EQ55" s="106"/>
      <c r="ER55" s="106"/>
      <c r="ES55" s="106"/>
      <c r="ET55" s="106"/>
      <c r="EU55" s="106"/>
      <c r="EV55" s="107"/>
      <c r="EW55" s="105">
        <f>データ!CN7</f>
        <v>10619</v>
      </c>
      <c r="EX55" s="106"/>
      <c r="EY55" s="106"/>
      <c r="EZ55" s="106"/>
      <c r="FA55" s="106"/>
      <c r="FB55" s="106"/>
      <c r="FC55" s="106"/>
      <c r="FD55" s="106"/>
      <c r="FE55" s="106"/>
      <c r="FF55" s="106"/>
      <c r="FG55" s="106"/>
      <c r="FH55" s="106"/>
      <c r="FI55" s="106"/>
      <c r="FJ55" s="106"/>
      <c r="FK55" s="107"/>
      <c r="FL55" s="105">
        <f>データ!CO7</f>
        <v>10601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88</v>
      </c>
      <c r="GS55" s="88"/>
      <c r="GT55" s="88"/>
      <c r="GU55" s="88"/>
      <c r="GV55" s="88"/>
      <c r="GW55" s="88"/>
      <c r="GX55" s="88"/>
      <c r="GY55" s="88"/>
      <c r="GZ55" s="88"/>
      <c r="HA55" s="88"/>
      <c r="HB55" s="88"/>
      <c r="HC55" s="88"/>
      <c r="HD55" s="88"/>
      <c r="HE55" s="88"/>
      <c r="HF55" s="89"/>
      <c r="HG55" s="87">
        <f>データ!CW7</f>
        <v>69.599999999999994</v>
      </c>
      <c r="HH55" s="88"/>
      <c r="HI55" s="88"/>
      <c r="HJ55" s="88"/>
      <c r="HK55" s="88"/>
      <c r="HL55" s="88"/>
      <c r="HM55" s="88"/>
      <c r="HN55" s="88"/>
      <c r="HO55" s="88"/>
      <c r="HP55" s="88"/>
      <c r="HQ55" s="88"/>
      <c r="HR55" s="88"/>
      <c r="HS55" s="88"/>
      <c r="HT55" s="88"/>
      <c r="HU55" s="89"/>
      <c r="HV55" s="87">
        <f>データ!CX7</f>
        <v>62.1</v>
      </c>
      <c r="HW55" s="88"/>
      <c r="HX55" s="88"/>
      <c r="HY55" s="88"/>
      <c r="HZ55" s="88"/>
      <c r="IA55" s="88"/>
      <c r="IB55" s="88"/>
      <c r="IC55" s="88"/>
      <c r="ID55" s="88"/>
      <c r="IE55" s="88"/>
      <c r="IF55" s="88"/>
      <c r="IG55" s="88"/>
      <c r="IH55" s="88"/>
      <c r="II55" s="88"/>
      <c r="IJ55" s="89"/>
      <c r="IK55" s="87">
        <f>データ!CY7</f>
        <v>65.400000000000006</v>
      </c>
      <c r="IL55" s="88"/>
      <c r="IM55" s="88"/>
      <c r="IN55" s="88"/>
      <c r="IO55" s="88"/>
      <c r="IP55" s="88"/>
      <c r="IQ55" s="88"/>
      <c r="IR55" s="88"/>
      <c r="IS55" s="88"/>
      <c r="IT55" s="88"/>
      <c r="IU55" s="88"/>
      <c r="IV55" s="88"/>
      <c r="IW55" s="88"/>
      <c r="IX55" s="88"/>
      <c r="IY55" s="89"/>
      <c r="IZ55" s="87">
        <f>データ!CZ7</f>
        <v>69.099999999999994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15.9</v>
      </c>
      <c r="KG55" s="88"/>
      <c r="KH55" s="88"/>
      <c r="KI55" s="88"/>
      <c r="KJ55" s="88"/>
      <c r="KK55" s="88"/>
      <c r="KL55" s="88"/>
      <c r="KM55" s="88"/>
      <c r="KN55" s="88"/>
      <c r="KO55" s="88"/>
      <c r="KP55" s="88"/>
      <c r="KQ55" s="88"/>
      <c r="KR55" s="88"/>
      <c r="KS55" s="88"/>
      <c r="KT55" s="89"/>
      <c r="KU55" s="87">
        <f>データ!DH7</f>
        <v>16</v>
      </c>
      <c r="KV55" s="88"/>
      <c r="KW55" s="88"/>
      <c r="KX55" s="88"/>
      <c r="KY55" s="88"/>
      <c r="KZ55" s="88"/>
      <c r="LA55" s="88"/>
      <c r="LB55" s="88"/>
      <c r="LC55" s="88"/>
      <c r="LD55" s="88"/>
      <c r="LE55" s="88"/>
      <c r="LF55" s="88"/>
      <c r="LG55" s="88"/>
      <c r="LH55" s="88"/>
      <c r="LI55" s="89"/>
      <c r="LJ55" s="87">
        <f>データ!DI7</f>
        <v>14.6</v>
      </c>
      <c r="LK55" s="88"/>
      <c r="LL55" s="88"/>
      <c r="LM55" s="88"/>
      <c r="LN55" s="88"/>
      <c r="LO55" s="88"/>
      <c r="LP55" s="88"/>
      <c r="LQ55" s="88"/>
      <c r="LR55" s="88"/>
      <c r="LS55" s="88"/>
      <c r="LT55" s="88"/>
      <c r="LU55" s="88"/>
      <c r="LV55" s="88"/>
      <c r="LW55" s="88"/>
      <c r="LX55" s="89"/>
      <c r="LY55" s="87">
        <f>データ!DJ7</f>
        <v>14.3</v>
      </c>
      <c r="LZ55" s="88"/>
      <c r="MA55" s="88"/>
      <c r="MB55" s="88"/>
      <c r="MC55" s="88"/>
      <c r="MD55" s="88"/>
      <c r="ME55" s="88"/>
      <c r="MF55" s="88"/>
      <c r="MG55" s="88"/>
      <c r="MH55" s="88"/>
      <c r="MI55" s="88"/>
      <c r="MJ55" s="88"/>
      <c r="MK55" s="88"/>
      <c r="ML55" s="88"/>
      <c r="MM55" s="89"/>
      <c r="MN55" s="87">
        <f>データ!DK7</f>
        <v>16.100000000000001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10.1</v>
      </c>
      <c r="V79" s="82"/>
      <c r="W79" s="82"/>
      <c r="X79" s="82"/>
      <c r="Y79" s="82"/>
      <c r="Z79" s="82"/>
      <c r="AA79" s="82"/>
      <c r="AB79" s="82"/>
      <c r="AC79" s="82"/>
      <c r="AD79" s="82"/>
      <c r="AE79" s="82"/>
      <c r="AF79" s="82"/>
      <c r="AG79" s="82"/>
      <c r="AH79" s="82"/>
      <c r="AI79" s="82"/>
      <c r="AJ79" s="82"/>
      <c r="AK79" s="82"/>
      <c r="AL79" s="82"/>
      <c r="AM79" s="82"/>
      <c r="AN79" s="82">
        <f>データ!DS7</f>
        <v>15.7</v>
      </c>
      <c r="AO79" s="82"/>
      <c r="AP79" s="82"/>
      <c r="AQ79" s="82"/>
      <c r="AR79" s="82"/>
      <c r="AS79" s="82"/>
      <c r="AT79" s="82"/>
      <c r="AU79" s="82"/>
      <c r="AV79" s="82"/>
      <c r="AW79" s="82"/>
      <c r="AX79" s="82"/>
      <c r="AY79" s="82"/>
      <c r="AZ79" s="82"/>
      <c r="BA79" s="82"/>
      <c r="BB79" s="82"/>
      <c r="BC79" s="82"/>
      <c r="BD79" s="82"/>
      <c r="BE79" s="82"/>
      <c r="BF79" s="82"/>
      <c r="BG79" s="82">
        <f>データ!DT7</f>
        <v>21.2</v>
      </c>
      <c r="BH79" s="82"/>
      <c r="BI79" s="82"/>
      <c r="BJ79" s="82"/>
      <c r="BK79" s="82"/>
      <c r="BL79" s="82"/>
      <c r="BM79" s="82"/>
      <c r="BN79" s="82"/>
      <c r="BO79" s="82"/>
      <c r="BP79" s="82"/>
      <c r="BQ79" s="82"/>
      <c r="BR79" s="82"/>
      <c r="BS79" s="82"/>
      <c r="BT79" s="82"/>
      <c r="BU79" s="82"/>
      <c r="BV79" s="82"/>
      <c r="BW79" s="82"/>
      <c r="BX79" s="82"/>
      <c r="BY79" s="82"/>
      <c r="BZ79" s="82">
        <f>データ!DU7</f>
        <v>26.6</v>
      </c>
      <c r="CA79" s="82"/>
      <c r="CB79" s="82"/>
      <c r="CC79" s="82"/>
      <c r="CD79" s="82"/>
      <c r="CE79" s="82"/>
      <c r="CF79" s="82"/>
      <c r="CG79" s="82"/>
      <c r="CH79" s="82"/>
      <c r="CI79" s="82"/>
      <c r="CJ79" s="82"/>
      <c r="CK79" s="82"/>
      <c r="CL79" s="82"/>
      <c r="CM79" s="82"/>
      <c r="CN79" s="82"/>
      <c r="CO79" s="82"/>
      <c r="CP79" s="82"/>
      <c r="CQ79" s="82"/>
      <c r="CR79" s="82"/>
      <c r="CS79" s="82">
        <f>データ!DV7</f>
        <v>31.5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8.9</v>
      </c>
      <c r="EP79" s="82"/>
      <c r="EQ79" s="82"/>
      <c r="ER79" s="82"/>
      <c r="ES79" s="82"/>
      <c r="ET79" s="82"/>
      <c r="EU79" s="82"/>
      <c r="EV79" s="82"/>
      <c r="EW79" s="82"/>
      <c r="EX79" s="82"/>
      <c r="EY79" s="82"/>
      <c r="EZ79" s="82"/>
      <c r="FA79" s="82"/>
      <c r="FB79" s="82"/>
      <c r="FC79" s="82"/>
      <c r="FD79" s="82"/>
      <c r="FE79" s="82"/>
      <c r="FF79" s="82"/>
      <c r="FG79" s="82"/>
      <c r="FH79" s="82">
        <f>データ!ED7</f>
        <v>25</v>
      </c>
      <c r="FI79" s="82"/>
      <c r="FJ79" s="82"/>
      <c r="FK79" s="82"/>
      <c r="FL79" s="82"/>
      <c r="FM79" s="82"/>
      <c r="FN79" s="82"/>
      <c r="FO79" s="82"/>
      <c r="FP79" s="82"/>
      <c r="FQ79" s="82"/>
      <c r="FR79" s="82"/>
      <c r="FS79" s="82"/>
      <c r="FT79" s="82"/>
      <c r="FU79" s="82"/>
      <c r="FV79" s="82"/>
      <c r="FW79" s="82"/>
      <c r="FX79" s="82"/>
      <c r="FY79" s="82"/>
      <c r="FZ79" s="82"/>
      <c r="GA79" s="82">
        <f>データ!EE7</f>
        <v>40.9</v>
      </c>
      <c r="GB79" s="82"/>
      <c r="GC79" s="82"/>
      <c r="GD79" s="82"/>
      <c r="GE79" s="82"/>
      <c r="GF79" s="82"/>
      <c r="GG79" s="82"/>
      <c r="GH79" s="82"/>
      <c r="GI79" s="82"/>
      <c r="GJ79" s="82"/>
      <c r="GK79" s="82"/>
      <c r="GL79" s="82"/>
      <c r="GM79" s="82"/>
      <c r="GN79" s="82"/>
      <c r="GO79" s="82"/>
      <c r="GP79" s="82"/>
      <c r="GQ79" s="82"/>
      <c r="GR79" s="82"/>
      <c r="GS79" s="82"/>
      <c r="GT79" s="82">
        <f>データ!EF7</f>
        <v>56.4</v>
      </c>
      <c r="GU79" s="82"/>
      <c r="GV79" s="82"/>
      <c r="GW79" s="82"/>
      <c r="GX79" s="82"/>
      <c r="GY79" s="82"/>
      <c r="GZ79" s="82"/>
      <c r="HA79" s="82"/>
      <c r="HB79" s="82"/>
      <c r="HC79" s="82"/>
      <c r="HD79" s="82"/>
      <c r="HE79" s="82"/>
      <c r="HF79" s="82"/>
      <c r="HG79" s="82"/>
      <c r="HH79" s="82"/>
      <c r="HI79" s="82"/>
      <c r="HJ79" s="82"/>
      <c r="HK79" s="82"/>
      <c r="HL79" s="82"/>
      <c r="HM79" s="82">
        <f>データ!EG7</f>
        <v>69.400000000000006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45515266</v>
      </c>
      <c r="JK79" s="81"/>
      <c r="JL79" s="81"/>
      <c r="JM79" s="81"/>
      <c r="JN79" s="81"/>
      <c r="JO79" s="81"/>
      <c r="JP79" s="81"/>
      <c r="JQ79" s="81"/>
      <c r="JR79" s="81"/>
      <c r="JS79" s="81"/>
      <c r="JT79" s="81"/>
      <c r="JU79" s="81"/>
      <c r="JV79" s="81"/>
      <c r="JW79" s="81"/>
      <c r="JX79" s="81"/>
      <c r="JY79" s="81"/>
      <c r="JZ79" s="81"/>
      <c r="KA79" s="81"/>
      <c r="KB79" s="81"/>
      <c r="KC79" s="81">
        <f>データ!EO7</f>
        <v>45570927</v>
      </c>
      <c r="KD79" s="81"/>
      <c r="KE79" s="81"/>
      <c r="KF79" s="81"/>
      <c r="KG79" s="81"/>
      <c r="KH79" s="81"/>
      <c r="KI79" s="81"/>
      <c r="KJ79" s="81"/>
      <c r="KK79" s="81"/>
      <c r="KL79" s="81"/>
      <c r="KM79" s="81"/>
      <c r="KN79" s="81"/>
      <c r="KO79" s="81"/>
      <c r="KP79" s="81"/>
      <c r="KQ79" s="81"/>
      <c r="KR79" s="81"/>
      <c r="KS79" s="81"/>
      <c r="KT79" s="81"/>
      <c r="KU79" s="81"/>
      <c r="KV79" s="81">
        <f>データ!EP7</f>
        <v>45853815</v>
      </c>
      <c r="KW79" s="81"/>
      <c r="KX79" s="81"/>
      <c r="KY79" s="81"/>
      <c r="KZ79" s="81"/>
      <c r="LA79" s="81"/>
      <c r="LB79" s="81"/>
      <c r="LC79" s="81"/>
      <c r="LD79" s="81"/>
      <c r="LE79" s="81"/>
      <c r="LF79" s="81"/>
      <c r="LG79" s="81"/>
      <c r="LH79" s="81"/>
      <c r="LI79" s="81"/>
      <c r="LJ79" s="81"/>
      <c r="LK79" s="81"/>
      <c r="LL79" s="81"/>
      <c r="LM79" s="81"/>
      <c r="LN79" s="81"/>
      <c r="LO79" s="81">
        <f>データ!EQ7</f>
        <v>45986887</v>
      </c>
      <c r="LP79" s="81"/>
      <c r="LQ79" s="81"/>
      <c r="LR79" s="81"/>
      <c r="LS79" s="81"/>
      <c r="LT79" s="81"/>
      <c r="LU79" s="81"/>
      <c r="LV79" s="81"/>
      <c r="LW79" s="81"/>
      <c r="LX79" s="81"/>
      <c r="LY79" s="81"/>
      <c r="LZ79" s="81"/>
      <c r="MA79" s="81"/>
      <c r="MB79" s="81"/>
      <c r="MC79" s="81"/>
      <c r="MD79" s="81"/>
      <c r="ME79" s="81"/>
      <c r="MF79" s="81"/>
      <c r="MG79" s="81"/>
      <c r="MH79" s="81">
        <f>データ!ER7</f>
        <v>46911968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1b+LXnr3VrXRI6zvOvSvP4YA/05CGanDnpd5umU1BntEV8tXN65P7tbqauFmqkUfmqj26LPF3wvMZO9EF3UjQ==" saltValue="eihg0rG57xLKGKX4QayBE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149</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150</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151</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152</v>
      </c>
      <c r="B6" s="65">
        <f>B8</f>
        <v>2018</v>
      </c>
      <c r="C6" s="65">
        <f t="shared" ref="C6:M6" si="2">C8</f>
        <v>432148</v>
      </c>
      <c r="D6" s="65">
        <f t="shared" si="2"/>
        <v>46</v>
      </c>
      <c r="E6" s="65">
        <f t="shared" si="2"/>
        <v>6</v>
      </c>
      <c r="F6" s="65">
        <f t="shared" si="2"/>
        <v>0</v>
      </c>
      <c r="G6" s="65">
        <f t="shared" si="2"/>
        <v>1</v>
      </c>
      <c r="H6" s="160" t="str">
        <f>IF(H8&lt;&gt;I8,H8,"")&amp;IF(I8&lt;&gt;J8,I8,"")&amp;"　"&amp;J8</f>
        <v>熊本県阿蘇市　阿蘇医療センター</v>
      </c>
      <c r="I6" s="161"/>
      <c r="J6" s="162"/>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14</v>
      </c>
      <c r="R6" s="65" t="str">
        <f t="shared" si="3"/>
        <v>-</v>
      </c>
      <c r="S6" s="65" t="str">
        <f t="shared" si="3"/>
        <v>ド 透 訓 ガ</v>
      </c>
      <c r="T6" s="65" t="str">
        <f t="shared" si="3"/>
        <v>救 臨 感 へ 災 輪</v>
      </c>
      <c r="U6" s="66">
        <f>U8</f>
        <v>26433</v>
      </c>
      <c r="V6" s="66">
        <f>V8</f>
        <v>11336</v>
      </c>
      <c r="W6" s="65" t="str">
        <f>W8</f>
        <v>第２種該当</v>
      </c>
      <c r="X6" s="65" t="str">
        <f t="shared" si="3"/>
        <v>１０：１</v>
      </c>
      <c r="Y6" s="66">
        <f t="shared" si="3"/>
        <v>120</v>
      </c>
      <c r="Z6" s="66" t="str">
        <f t="shared" si="3"/>
        <v>-</v>
      </c>
      <c r="AA6" s="66" t="str">
        <f t="shared" si="3"/>
        <v>-</v>
      </c>
      <c r="AB6" s="66" t="str">
        <f t="shared" si="3"/>
        <v>-</v>
      </c>
      <c r="AC6" s="66">
        <f t="shared" si="3"/>
        <v>4</v>
      </c>
      <c r="AD6" s="66">
        <f t="shared" si="3"/>
        <v>124</v>
      </c>
      <c r="AE6" s="66">
        <f t="shared" si="3"/>
        <v>120</v>
      </c>
      <c r="AF6" s="66" t="str">
        <f t="shared" si="3"/>
        <v>-</v>
      </c>
      <c r="AG6" s="66">
        <f t="shared" si="3"/>
        <v>120</v>
      </c>
      <c r="AH6" s="67">
        <f>IF(AH8="-",NA(),AH8)</f>
        <v>83.3</v>
      </c>
      <c r="AI6" s="67">
        <f t="shared" ref="AI6:AQ6" si="4">IF(AI8="-",NA(),AI8)</f>
        <v>92.4</v>
      </c>
      <c r="AJ6" s="67">
        <f t="shared" si="4"/>
        <v>92.1</v>
      </c>
      <c r="AK6" s="67">
        <f t="shared" si="4"/>
        <v>89.6</v>
      </c>
      <c r="AL6" s="67">
        <f t="shared" si="4"/>
        <v>86.9</v>
      </c>
      <c r="AM6" s="67">
        <f t="shared" si="4"/>
        <v>96.9</v>
      </c>
      <c r="AN6" s="67">
        <f t="shared" si="4"/>
        <v>98.3</v>
      </c>
      <c r="AO6" s="67">
        <f t="shared" si="4"/>
        <v>96.7</v>
      </c>
      <c r="AP6" s="67">
        <f t="shared" si="4"/>
        <v>96.6</v>
      </c>
      <c r="AQ6" s="67">
        <f t="shared" si="4"/>
        <v>97.2</v>
      </c>
      <c r="AR6" s="67" t="str">
        <f>IF(AR8="-","【-】","【"&amp;SUBSTITUTE(TEXT(AR8,"#,##0.0"),"-","△")&amp;"】")</f>
        <v>【98.8】</v>
      </c>
      <c r="AS6" s="67">
        <f>IF(AS8="-",NA(),AS8)</f>
        <v>66.5</v>
      </c>
      <c r="AT6" s="67">
        <f t="shared" ref="AT6:BB6" si="5">IF(AT8="-",NA(),AT8)</f>
        <v>72.5</v>
      </c>
      <c r="AU6" s="67">
        <f t="shared" si="5"/>
        <v>81.900000000000006</v>
      </c>
      <c r="AV6" s="67">
        <f t="shared" si="5"/>
        <v>79.2</v>
      </c>
      <c r="AW6" s="67">
        <f t="shared" si="5"/>
        <v>75.599999999999994</v>
      </c>
      <c r="AX6" s="67">
        <f t="shared" si="5"/>
        <v>85.4</v>
      </c>
      <c r="AY6" s="67">
        <f t="shared" si="5"/>
        <v>85.3</v>
      </c>
      <c r="AZ6" s="67">
        <f t="shared" si="5"/>
        <v>84.2</v>
      </c>
      <c r="BA6" s="67">
        <f t="shared" si="5"/>
        <v>83.9</v>
      </c>
      <c r="BB6" s="67">
        <f t="shared" si="5"/>
        <v>84</v>
      </c>
      <c r="BC6" s="67" t="str">
        <f>IF(BC8="-","【-】","【"&amp;SUBSTITUTE(TEXT(BC8,"#,##0.0"),"-","△")&amp;"】")</f>
        <v>【89.7】</v>
      </c>
      <c r="BD6" s="67">
        <f>IF(BD8="-",NA(),BD8)</f>
        <v>112.6</v>
      </c>
      <c r="BE6" s="67">
        <f t="shared" ref="BE6:BM6" si="6">IF(BE8="-",NA(),BE8)</f>
        <v>90</v>
      </c>
      <c r="BF6" s="67">
        <f t="shared" si="6"/>
        <v>84.3</v>
      </c>
      <c r="BG6" s="67">
        <f t="shared" si="6"/>
        <v>100.5</v>
      </c>
      <c r="BH6" s="67">
        <f t="shared" si="6"/>
        <v>117.3</v>
      </c>
      <c r="BI6" s="67">
        <f t="shared" si="6"/>
        <v>112.9</v>
      </c>
      <c r="BJ6" s="67">
        <f t="shared" si="6"/>
        <v>118.9</v>
      </c>
      <c r="BK6" s="67">
        <f t="shared" si="6"/>
        <v>119.5</v>
      </c>
      <c r="BL6" s="67">
        <f t="shared" si="6"/>
        <v>116.9</v>
      </c>
      <c r="BM6" s="67">
        <f t="shared" si="6"/>
        <v>117.1</v>
      </c>
      <c r="BN6" s="67" t="str">
        <f>IF(BN8="-","【-】","【"&amp;SUBSTITUTE(TEXT(BN8,"#,##0.0"),"-","△")&amp;"】")</f>
        <v>【64.1】</v>
      </c>
      <c r="BO6" s="67">
        <f>IF(BO8="-",NA(),BO8)</f>
        <v>40.9</v>
      </c>
      <c r="BP6" s="67">
        <f t="shared" ref="BP6:BX6" si="7">IF(BP8="-",NA(),BP8)</f>
        <v>64.3</v>
      </c>
      <c r="BQ6" s="67">
        <f t="shared" si="7"/>
        <v>78.900000000000006</v>
      </c>
      <c r="BR6" s="67">
        <f t="shared" si="7"/>
        <v>71.2</v>
      </c>
      <c r="BS6" s="67">
        <f t="shared" si="7"/>
        <v>70.400000000000006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27560</v>
      </c>
      <c r="CA6" s="68">
        <f t="shared" ref="CA6:CI6" si="8">IF(CA8="-",NA(),CA8)</f>
        <v>29881</v>
      </c>
      <c r="CB6" s="68">
        <f t="shared" si="8"/>
        <v>31869</v>
      </c>
      <c r="CC6" s="68">
        <f t="shared" si="8"/>
        <v>32947</v>
      </c>
      <c r="CD6" s="68">
        <f t="shared" si="8"/>
        <v>33129</v>
      </c>
      <c r="CE6" s="68">
        <f t="shared" si="8"/>
        <v>32431</v>
      </c>
      <c r="CF6" s="68">
        <f t="shared" si="8"/>
        <v>32532</v>
      </c>
      <c r="CG6" s="68">
        <f t="shared" si="8"/>
        <v>33492</v>
      </c>
      <c r="CH6" s="68">
        <f t="shared" si="8"/>
        <v>34136</v>
      </c>
      <c r="CI6" s="68">
        <f t="shared" si="8"/>
        <v>34924</v>
      </c>
      <c r="CJ6" s="67" t="str">
        <f>IF(CJ8="-","【-】","【"&amp;SUBSTITUTE(TEXT(CJ8,"#,##0"),"-","△")&amp;"】")</f>
        <v>【52,412】</v>
      </c>
      <c r="CK6" s="68">
        <f>IF(CK8="-",NA(),CK8)</f>
        <v>10065</v>
      </c>
      <c r="CL6" s="68">
        <f t="shared" ref="CL6:CT6" si="9">IF(CL8="-",NA(),CL8)</f>
        <v>10203</v>
      </c>
      <c r="CM6" s="68">
        <f t="shared" si="9"/>
        <v>10590</v>
      </c>
      <c r="CN6" s="68">
        <f t="shared" si="9"/>
        <v>10619</v>
      </c>
      <c r="CO6" s="68">
        <f t="shared" si="9"/>
        <v>10601</v>
      </c>
      <c r="CP6" s="68">
        <f t="shared" si="9"/>
        <v>9726</v>
      </c>
      <c r="CQ6" s="68">
        <f t="shared" si="9"/>
        <v>10037</v>
      </c>
      <c r="CR6" s="68">
        <f t="shared" si="9"/>
        <v>9976</v>
      </c>
      <c r="CS6" s="68">
        <f t="shared" si="9"/>
        <v>10130</v>
      </c>
      <c r="CT6" s="68">
        <f t="shared" si="9"/>
        <v>10244</v>
      </c>
      <c r="CU6" s="67" t="str">
        <f>IF(CU8="-","【-】","【"&amp;SUBSTITUTE(TEXT(CU8,"#,##0"),"-","△")&amp;"】")</f>
        <v>【14,708】</v>
      </c>
      <c r="CV6" s="67">
        <f>IF(CV8="-",NA(),CV8)</f>
        <v>88</v>
      </c>
      <c r="CW6" s="67">
        <f t="shared" ref="CW6:DE6" si="10">IF(CW8="-",NA(),CW8)</f>
        <v>69.599999999999994</v>
      </c>
      <c r="CX6" s="67">
        <f t="shared" si="10"/>
        <v>62.1</v>
      </c>
      <c r="CY6" s="67">
        <f t="shared" si="10"/>
        <v>65.400000000000006</v>
      </c>
      <c r="CZ6" s="67">
        <f t="shared" si="10"/>
        <v>69.099999999999994</v>
      </c>
      <c r="DA6" s="67">
        <f t="shared" si="10"/>
        <v>62.1</v>
      </c>
      <c r="DB6" s="67">
        <f t="shared" si="10"/>
        <v>62.5</v>
      </c>
      <c r="DC6" s="67">
        <f t="shared" si="10"/>
        <v>63.4</v>
      </c>
      <c r="DD6" s="67">
        <f t="shared" si="10"/>
        <v>63.4</v>
      </c>
      <c r="DE6" s="67">
        <f t="shared" si="10"/>
        <v>63.7</v>
      </c>
      <c r="DF6" s="67" t="str">
        <f>IF(DF8="-","【-】","【"&amp;SUBSTITUTE(TEXT(DF8,"#,##0.0"),"-","△")&amp;"】")</f>
        <v>【54.8】</v>
      </c>
      <c r="DG6" s="67">
        <f>IF(DG8="-",NA(),DG8)</f>
        <v>15.9</v>
      </c>
      <c r="DH6" s="67">
        <f t="shared" ref="DH6:DP6" si="11">IF(DH8="-",NA(),DH8)</f>
        <v>16</v>
      </c>
      <c r="DI6" s="67">
        <f t="shared" si="11"/>
        <v>14.6</v>
      </c>
      <c r="DJ6" s="67">
        <f t="shared" si="11"/>
        <v>14.3</v>
      </c>
      <c r="DK6" s="67">
        <f t="shared" si="11"/>
        <v>16.100000000000001</v>
      </c>
      <c r="DL6" s="67">
        <f t="shared" si="11"/>
        <v>18.899999999999999</v>
      </c>
      <c r="DM6" s="67">
        <f t="shared" si="11"/>
        <v>19</v>
      </c>
      <c r="DN6" s="67">
        <f t="shared" si="11"/>
        <v>18.7</v>
      </c>
      <c r="DO6" s="67">
        <f t="shared" si="11"/>
        <v>18.3</v>
      </c>
      <c r="DP6" s="67">
        <f t="shared" si="11"/>
        <v>17.7</v>
      </c>
      <c r="DQ6" s="67" t="str">
        <f>IF(DQ8="-","【-】","【"&amp;SUBSTITUTE(TEXT(DQ8,"#,##0.0"),"-","△")&amp;"】")</f>
        <v>【24.3】</v>
      </c>
      <c r="DR6" s="67">
        <f>IF(DR8="-",NA(),DR8)</f>
        <v>10.1</v>
      </c>
      <c r="DS6" s="67">
        <f t="shared" ref="DS6:EA6" si="12">IF(DS8="-",NA(),DS8)</f>
        <v>15.7</v>
      </c>
      <c r="DT6" s="67">
        <f t="shared" si="12"/>
        <v>21.2</v>
      </c>
      <c r="DU6" s="67">
        <f t="shared" si="12"/>
        <v>26.6</v>
      </c>
      <c r="DV6" s="67">
        <f t="shared" si="12"/>
        <v>31.5</v>
      </c>
      <c r="DW6" s="67">
        <f t="shared" si="12"/>
        <v>52.2</v>
      </c>
      <c r="DX6" s="67">
        <f t="shared" si="12"/>
        <v>52.4</v>
      </c>
      <c r="DY6" s="67">
        <f t="shared" si="12"/>
        <v>52.5</v>
      </c>
      <c r="DZ6" s="67">
        <f t="shared" si="12"/>
        <v>53.5</v>
      </c>
      <c r="EA6" s="67">
        <f t="shared" si="12"/>
        <v>54.1</v>
      </c>
      <c r="EB6" s="67" t="str">
        <f>IF(EB8="-","【-】","【"&amp;SUBSTITUTE(TEXT(EB8,"#,##0.0"),"-","△")&amp;"】")</f>
        <v>【52.5】</v>
      </c>
      <c r="EC6" s="67">
        <f>IF(EC8="-",NA(),EC8)</f>
        <v>8.9</v>
      </c>
      <c r="ED6" s="67">
        <f t="shared" ref="ED6:EL6" si="13">IF(ED8="-",NA(),ED8)</f>
        <v>25</v>
      </c>
      <c r="EE6" s="67">
        <f t="shared" si="13"/>
        <v>40.9</v>
      </c>
      <c r="EF6" s="67">
        <f t="shared" si="13"/>
        <v>56.4</v>
      </c>
      <c r="EG6" s="67">
        <f t="shared" si="13"/>
        <v>69.400000000000006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45515266</v>
      </c>
      <c r="EO6" s="68">
        <f t="shared" ref="EO6:EW6" si="14">IF(EO8="-",NA(),EO8)</f>
        <v>45570927</v>
      </c>
      <c r="EP6" s="68">
        <f t="shared" si="14"/>
        <v>45853815</v>
      </c>
      <c r="EQ6" s="68">
        <f t="shared" si="14"/>
        <v>45986887</v>
      </c>
      <c r="ER6" s="68">
        <f t="shared" si="14"/>
        <v>46911968</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153</v>
      </c>
      <c r="B7" s="65">
        <f t="shared" ref="B7:AG7" si="15">B8</f>
        <v>2018</v>
      </c>
      <c r="C7" s="65">
        <f t="shared" si="15"/>
        <v>432148</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14</v>
      </c>
      <c r="R7" s="65" t="str">
        <f t="shared" si="15"/>
        <v>-</v>
      </c>
      <c r="S7" s="65" t="str">
        <f t="shared" si="15"/>
        <v>ド 透 訓 ガ</v>
      </c>
      <c r="T7" s="65" t="str">
        <f t="shared" si="15"/>
        <v>救 臨 感 へ 災 輪</v>
      </c>
      <c r="U7" s="66">
        <f>U8</f>
        <v>26433</v>
      </c>
      <c r="V7" s="66">
        <f>V8</f>
        <v>11336</v>
      </c>
      <c r="W7" s="65" t="str">
        <f>W8</f>
        <v>第２種該当</v>
      </c>
      <c r="X7" s="65" t="str">
        <f t="shared" si="15"/>
        <v>１０：１</v>
      </c>
      <c r="Y7" s="66">
        <f t="shared" si="15"/>
        <v>120</v>
      </c>
      <c r="Z7" s="66" t="str">
        <f t="shared" si="15"/>
        <v>-</v>
      </c>
      <c r="AA7" s="66" t="str">
        <f t="shared" si="15"/>
        <v>-</v>
      </c>
      <c r="AB7" s="66" t="str">
        <f t="shared" si="15"/>
        <v>-</v>
      </c>
      <c r="AC7" s="66">
        <f t="shared" si="15"/>
        <v>4</v>
      </c>
      <c r="AD7" s="66">
        <f t="shared" si="15"/>
        <v>124</v>
      </c>
      <c r="AE7" s="66">
        <f t="shared" si="15"/>
        <v>120</v>
      </c>
      <c r="AF7" s="66" t="str">
        <f t="shared" si="15"/>
        <v>-</v>
      </c>
      <c r="AG7" s="66">
        <f t="shared" si="15"/>
        <v>120</v>
      </c>
      <c r="AH7" s="67">
        <f>AH8</f>
        <v>83.3</v>
      </c>
      <c r="AI7" s="67">
        <f t="shared" ref="AI7:AQ7" si="16">AI8</f>
        <v>92.4</v>
      </c>
      <c r="AJ7" s="67">
        <f t="shared" si="16"/>
        <v>92.1</v>
      </c>
      <c r="AK7" s="67">
        <f t="shared" si="16"/>
        <v>89.6</v>
      </c>
      <c r="AL7" s="67">
        <f t="shared" si="16"/>
        <v>86.9</v>
      </c>
      <c r="AM7" s="67">
        <f t="shared" si="16"/>
        <v>96.9</v>
      </c>
      <c r="AN7" s="67">
        <f t="shared" si="16"/>
        <v>98.3</v>
      </c>
      <c r="AO7" s="67">
        <f t="shared" si="16"/>
        <v>96.7</v>
      </c>
      <c r="AP7" s="67">
        <f t="shared" si="16"/>
        <v>96.6</v>
      </c>
      <c r="AQ7" s="67">
        <f t="shared" si="16"/>
        <v>97.2</v>
      </c>
      <c r="AR7" s="67"/>
      <c r="AS7" s="67">
        <f>AS8</f>
        <v>66.5</v>
      </c>
      <c r="AT7" s="67">
        <f t="shared" ref="AT7:BB7" si="17">AT8</f>
        <v>72.5</v>
      </c>
      <c r="AU7" s="67">
        <f t="shared" si="17"/>
        <v>81.900000000000006</v>
      </c>
      <c r="AV7" s="67">
        <f t="shared" si="17"/>
        <v>79.2</v>
      </c>
      <c r="AW7" s="67">
        <f t="shared" si="17"/>
        <v>75.599999999999994</v>
      </c>
      <c r="AX7" s="67">
        <f t="shared" si="17"/>
        <v>85.4</v>
      </c>
      <c r="AY7" s="67">
        <f t="shared" si="17"/>
        <v>85.3</v>
      </c>
      <c r="AZ7" s="67">
        <f t="shared" si="17"/>
        <v>84.2</v>
      </c>
      <c r="BA7" s="67">
        <f t="shared" si="17"/>
        <v>83.9</v>
      </c>
      <c r="BB7" s="67">
        <f t="shared" si="17"/>
        <v>84</v>
      </c>
      <c r="BC7" s="67"/>
      <c r="BD7" s="67">
        <f>BD8</f>
        <v>112.6</v>
      </c>
      <c r="BE7" s="67">
        <f t="shared" ref="BE7:BM7" si="18">BE8</f>
        <v>90</v>
      </c>
      <c r="BF7" s="67">
        <f t="shared" si="18"/>
        <v>84.3</v>
      </c>
      <c r="BG7" s="67">
        <f t="shared" si="18"/>
        <v>100.5</v>
      </c>
      <c r="BH7" s="67">
        <f t="shared" si="18"/>
        <v>117.3</v>
      </c>
      <c r="BI7" s="67">
        <f t="shared" si="18"/>
        <v>112.9</v>
      </c>
      <c r="BJ7" s="67">
        <f t="shared" si="18"/>
        <v>118.9</v>
      </c>
      <c r="BK7" s="67">
        <f t="shared" si="18"/>
        <v>119.5</v>
      </c>
      <c r="BL7" s="67">
        <f t="shared" si="18"/>
        <v>116.9</v>
      </c>
      <c r="BM7" s="67">
        <f t="shared" si="18"/>
        <v>117.1</v>
      </c>
      <c r="BN7" s="67"/>
      <c r="BO7" s="67">
        <f>BO8</f>
        <v>40.9</v>
      </c>
      <c r="BP7" s="67">
        <f t="shared" ref="BP7:BX7" si="19">BP8</f>
        <v>64.3</v>
      </c>
      <c r="BQ7" s="67">
        <f t="shared" si="19"/>
        <v>78.900000000000006</v>
      </c>
      <c r="BR7" s="67">
        <f t="shared" si="19"/>
        <v>71.2</v>
      </c>
      <c r="BS7" s="67">
        <f t="shared" si="19"/>
        <v>70.400000000000006</v>
      </c>
      <c r="BT7" s="67">
        <f t="shared" si="19"/>
        <v>68.3</v>
      </c>
      <c r="BU7" s="67">
        <f t="shared" si="19"/>
        <v>67.900000000000006</v>
      </c>
      <c r="BV7" s="67">
        <f t="shared" si="19"/>
        <v>69.8</v>
      </c>
      <c r="BW7" s="67">
        <f t="shared" si="19"/>
        <v>69.7</v>
      </c>
      <c r="BX7" s="67">
        <f t="shared" si="19"/>
        <v>70.099999999999994</v>
      </c>
      <c r="BY7" s="67"/>
      <c r="BZ7" s="68">
        <f>BZ8</f>
        <v>27560</v>
      </c>
      <c r="CA7" s="68">
        <f t="shared" ref="CA7:CI7" si="20">CA8</f>
        <v>29881</v>
      </c>
      <c r="CB7" s="68">
        <f t="shared" si="20"/>
        <v>31869</v>
      </c>
      <c r="CC7" s="68">
        <f t="shared" si="20"/>
        <v>32947</v>
      </c>
      <c r="CD7" s="68">
        <f t="shared" si="20"/>
        <v>33129</v>
      </c>
      <c r="CE7" s="68">
        <f t="shared" si="20"/>
        <v>32431</v>
      </c>
      <c r="CF7" s="68">
        <f t="shared" si="20"/>
        <v>32532</v>
      </c>
      <c r="CG7" s="68">
        <f t="shared" si="20"/>
        <v>33492</v>
      </c>
      <c r="CH7" s="68">
        <f t="shared" si="20"/>
        <v>34136</v>
      </c>
      <c r="CI7" s="68">
        <f t="shared" si="20"/>
        <v>34924</v>
      </c>
      <c r="CJ7" s="67"/>
      <c r="CK7" s="68">
        <f>CK8</f>
        <v>10065</v>
      </c>
      <c r="CL7" s="68">
        <f t="shared" ref="CL7:CT7" si="21">CL8</f>
        <v>10203</v>
      </c>
      <c r="CM7" s="68">
        <f t="shared" si="21"/>
        <v>10590</v>
      </c>
      <c r="CN7" s="68">
        <f t="shared" si="21"/>
        <v>10619</v>
      </c>
      <c r="CO7" s="68">
        <f t="shared" si="21"/>
        <v>10601</v>
      </c>
      <c r="CP7" s="68">
        <f t="shared" si="21"/>
        <v>9726</v>
      </c>
      <c r="CQ7" s="68">
        <f t="shared" si="21"/>
        <v>10037</v>
      </c>
      <c r="CR7" s="68">
        <f t="shared" si="21"/>
        <v>9976</v>
      </c>
      <c r="CS7" s="68">
        <f t="shared" si="21"/>
        <v>10130</v>
      </c>
      <c r="CT7" s="68">
        <f t="shared" si="21"/>
        <v>10244</v>
      </c>
      <c r="CU7" s="67"/>
      <c r="CV7" s="67">
        <f>CV8</f>
        <v>88</v>
      </c>
      <c r="CW7" s="67">
        <f t="shared" ref="CW7:DE7" si="22">CW8</f>
        <v>69.599999999999994</v>
      </c>
      <c r="CX7" s="67">
        <f t="shared" si="22"/>
        <v>62.1</v>
      </c>
      <c r="CY7" s="67">
        <f t="shared" si="22"/>
        <v>65.400000000000006</v>
      </c>
      <c r="CZ7" s="67">
        <f t="shared" si="22"/>
        <v>69.099999999999994</v>
      </c>
      <c r="DA7" s="67">
        <f t="shared" si="22"/>
        <v>62.1</v>
      </c>
      <c r="DB7" s="67">
        <f t="shared" si="22"/>
        <v>62.5</v>
      </c>
      <c r="DC7" s="67">
        <f t="shared" si="22"/>
        <v>63.4</v>
      </c>
      <c r="DD7" s="67">
        <f t="shared" si="22"/>
        <v>63.4</v>
      </c>
      <c r="DE7" s="67">
        <f t="shared" si="22"/>
        <v>63.7</v>
      </c>
      <c r="DF7" s="67"/>
      <c r="DG7" s="67">
        <f>DG8</f>
        <v>15.9</v>
      </c>
      <c r="DH7" s="67">
        <f t="shared" ref="DH7:DP7" si="23">DH8</f>
        <v>16</v>
      </c>
      <c r="DI7" s="67">
        <f t="shared" si="23"/>
        <v>14.6</v>
      </c>
      <c r="DJ7" s="67">
        <f t="shared" si="23"/>
        <v>14.3</v>
      </c>
      <c r="DK7" s="67">
        <f t="shared" si="23"/>
        <v>16.100000000000001</v>
      </c>
      <c r="DL7" s="67">
        <f t="shared" si="23"/>
        <v>18.899999999999999</v>
      </c>
      <c r="DM7" s="67">
        <f t="shared" si="23"/>
        <v>19</v>
      </c>
      <c r="DN7" s="67">
        <f t="shared" si="23"/>
        <v>18.7</v>
      </c>
      <c r="DO7" s="67">
        <f t="shared" si="23"/>
        <v>18.3</v>
      </c>
      <c r="DP7" s="67">
        <f t="shared" si="23"/>
        <v>17.7</v>
      </c>
      <c r="DQ7" s="67"/>
      <c r="DR7" s="67">
        <f>DR8</f>
        <v>10.1</v>
      </c>
      <c r="DS7" s="67">
        <f t="shared" ref="DS7:EA7" si="24">DS8</f>
        <v>15.7</v>
      </c>
      <c r="DT7" s="67">
        <f t="shared" si="24"/>
        <v>21.2</v>
      </c>
      <c r="DU7" s="67">
        <f t="shared" si="24"/>
        <v>26.6</v>
      </c>
      <c r="DV7" s="67">
        <f t="shared" si="24"/>
        <v>31.5</v>
      </c>
      <c r="DW7" s="67">
        <f t="shared" si="24"/>
        <v>52.2</v>
      </c>
      <c r="DX7" s="67">
        <f t="shared" si="24"/>
        <v>52.4</v>
      </c>
      <c r="DY7" s="67">
        <f t="shared" si="24"/>
        <v>52.5</v>
      </c>
      <c r="DZ7" s="67">
        <f t="shared" si="24"/>
        <v>53.5</v>
      </c>
      <c r="EA7" s="67">
        <f t="shared" si="24"/>
        <v>54.1</v>
      </c>
      <c r="EB7" s="67"/>
      <c r="EC7" s="67">
        <f>EC8</f>
        <v>8.9</v>
      </c>
      <c r="ED7" s="67">
        <f t="shared" ref="ED7:EL7" si="25">ED8</f>
        <v>25</v>
      </c>
      <c r="EE7" s="67">
        <f t="shared" si="25"/>
        <v>40.9</v>
      </c>
      <c r="EF7" s="67">
        <f t="shared" si="25"/>
        <v>56.4</v>
      </c>
      <c r="EG7" s="67">
        <f t="shared" si="25"/>
        <v>69.400000000000006</v>
      </c>
      <c r="EH7" s="67">
        <f t="shared" si="25"/>
        <v>69.599999999999994</v>
      </c>
      <c r="EI7" s="67">
        <f t="shared" si="25"/>
        <v>69.2</v>
      </c>
      <c r="EJ7" s="67">
        <f t="shared" si="25"/>
        <v>69.7</v>
      </c>
      <c r="EK7" s="67">
        <f t="shared" si="25"/>
        <v>71.3</v>
      </c>
      <c r="EL7" s="67">
        <f t="shared" si="25"/>
        <v>71.400000000000006</v>
      </c>
      <c r="EM7" s="67"/>
      <c r="EN7" s="68">
        <f>EN8</f>
        <v>45515266</v>
      </c>
      <c r="EO7" s="68">
        <f t="shared" ref="EO7:EW7" si="26">EO8</f>
        <v>45570927</v>
      </c>
      <c r="EP7" s="68">
        <f t="shared" si="26"/>
        <v>45853815</v>
      </c>
      <c r="EQ7" s="68">
        <f t="shared" si="26"/>
        <v>45986887</v>
      </c>
      <c r="ER7" s="68">
        <f t="shared" si="26"/>
        <v>46911968</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432148</v>
      </c>
      <c r="D8" s="70">
        <v>46</v>
      </c>
      <c r="E8" s="70">
        <v>6</v>
      </c>
      <c r="F8" s="70">
        <v>0</v>
      </c>
      <c r="G8" s="70">
        <v>1</v>
      </c>
      <c r="H8" s="70" t="s">
        <v>154</v>
      </c>
      <c r="I8" s="70" t="s">
        <v>155</v>
      </c>
      <c r="J8" s="70" t="s">
        <v>156</v>
      </c>
      <c r="K8" s="70" t="s">
        <v>157</v>
      </c>
      <c r="L8" s="70" t="s">
        <v>158</v>
      </c>
      <c r="M8" s="70" t="s">
        <v>159</v>
      </c>
      <c r="N8" s="70" t="s">
        <v>160</v>
      </c>
      <c r="O8" s="70" t="s">
        <v>161</v>
      </c>
      <c r="P8" s="70" t="s">
        <v>162</v>
      </c>
      <c r="Q8" s="71">
        <v>14</v>
      </c>
      <c r="R8" s="70" t="s">
        <v>38</v>
      </c>
      <c r="S8" s="70" t="s">
        <v>163</v>
      </c>
      <c r="T8" s="70" t="s">
        <v>164</v>
      </c>
      <c r="U8" s="71">
        <v>26433</v>
      </c>
      <c r="V8" s="71">
        <v>11336</v>
      </c>
      <c r="W8" s="70" t="s">
        <v>165</v>
      </c>
      <c r="X8" s="72" t="s">
        <v>166</v>
      </c>
      <c r="Y8" s="71">
        <v>120</v>
      </c>
      <c r="Z8" s="71" t="s">
        <v>38</v>
      </c>
      <c r="AA8" s="71" t="s">
        <v>38</v>
      </c>
      <c r="AB8" s="71" t="s">
        <v>38</v>
      </c>
      <c r="AC8" s="71">
        <v>4</v>
      </c>
      <c r="AD8" s="71">
        <v>124</v>
      </c>
      <c r="AE8" s="71">
        <v>120</v>
      </c>
      <c r="AF8" s="71" t="s">
        <v>38</v>
      </c>
      <c r="AG8" s="71">
        <v>120</v>
      </c>
      <c r="AH8" s="73">
        <v>83.3</v>
      </c>
      <c r="AI8" s="73">
        <v>92.4</v>
      </c>
      <c r="AJ8" s="73">
        <v>92.1</v>
      </c>
      <c r="AK8" s="73">
        <v>89.6</v>
      </c>
      <c r="AL8" s="73">
        <v>86.9</v>
      </c>
      <c r="AM8" s="73">
        <v>96.9</v>
      </c>
      <c r="AN8" s="73">
        <v>98.3</v>
      </c>
      <c r="AO8" s="73">
        <v>96.7</v>
      </c>
      <c r="AP8" s="73">
        <v>96.6</v>
      </c>
      <c r="AQ8" s="73">
        <v>97.2</v>
      </c>
      <c r="AR8" s="73">
        <v>98.8</v>
      </c>
      <c r="AS8" s="73">
        <v>66.5</v>
      </c>
      <c r="AT8" s="73">
        <v>72.5</v>
      </c>
      <c r="AU8" s="73">
        <v>81.900000000000006</v>
      </c>
      <c r="AV8" s="73">
        <v>79.2</v>
      </c>
      <c r="AW8" s="73">
        <v>75.599999999999994</v>
      </c>
      <c r="AX8" s="73">
        <v>85.4</v>
      </c>
      <c r="AY8" s="73">
        <v>85.3</v>
      </c>
      <c r="AZ8" s="73">
        <v>84.2</v>
      </c>
      <c r="BA8" s="73">
        <v>83.9</v>
      </c>
      <c r="BB8" s="73">
        <v>84</v>
      </c>
      <c r="BC8" s="73">
        <v>89.7</v>
      </c>
      <c r="BD8" s="74">
        <v>112.6</v>
      </c>
      <c r="BE8" s="74">
        <v>90</v>
      </c>
      <c r="BF8" s="74">
        <v>84.3</v>
      </c>
      <c r="BG8" s="74">
        <v>100.5</v>
      </c>
      <c r="BH8" s="74">
        <v>117.3</v>
      </c>
      <c r="BI8" s="74">
        <v>112.9</v>
      </c>
      <c r="BJ8" s="74">
        <v>118.9</v>
      </c>
      <c r="BK8" s="74">
        <v>119.5</v>
      </c>
      <c r="BL8" s="74">
        <v>116.9</v>
      </c>
      <c r="BM8" s="74">
        <v>117.1</v>
      </c>
      <c r="BN8" s="74">
        <v>64.099999999999994</v>
      </c>
      <c r="BO8" s="73">
        <v>40.9</v>
      </c>
      <c r="BP8" s="73">
        <v>64.3</v>
      </c>
      <c r="BQ8" s="73">
        <v>78.900000000000006</v>
      </c>
      <c r="BR8" s="73">
        <v>71.2</v>
      </c>
      <c r="BS8" s="73">
        <v>70.400000000000006</v>
      </c>
      <c r="BT8" s="73">
        <v>68.3</v>
      </c>
      <c r="BU8" s="73">
        <v>67.900000000000006</v>
      </c>
      <c r="BV8" s="73">
        <v>69.8</v>
      </c>
      <c r="BW8" s="73">
        <v>69.7</v>
      </c>
      <c r="BX8" s="73">
        <v>70.099999999999994</v>
      </c>
      <c r="BY8" s="73">
        <v>74.900000000000006</v>
      </c>
      <c r="BZ8" s="74">
        <v>27560</v>
      </c>
      <c r="CA8" s="74">
        <v>29881</v>
      </c>
      <c r="CB8" s="74">
        <v>31869</v>
      </c>
      <c r="CC8" s="74">
        <v>32947</v>
      </c>
      <c r="CD8" s="74">
        <v>33129</v>
      </c>
      <c r="CE8" s="74">
        <v>32431</v>
      </c>
      <c r="CF8" s="74">
        <v>32532</v>
      </c>
      <c r="CG8" s="74">
        <v>33492</v>
      </c>
      <c r="CH8" s="74">
        <v>34136</v>
      </c>
      <c r="CI8" s="74">
        <v>34924</v>
      </c>
      <c r="CJ8" s="73">
        <v>52412</v>
      </c>
      <c r="CK8" s="74">
        <v>10065</v>
      </c>
      <c r="CL8" s="74">
        <v>10203</v>
      </c>
      <c r="CM8" s="74">
        <v>10590</v>
      </c>
      <c r="CN8" s="74">
        <v>10619</v>
      </c>
      <c r="CO8" s="74">
        <v>10601</v>
      </c>
      <c r="CP8" s="74">
        <v>9726</v>
      </c>
      <c r="CQ8" s="74">
        <v>10037</v>
      </c>
      <c r="CR8" s="74">
        <v>9976</v>
      </c>
      <c r="CS8" s="74">
        <v>10130</v>
      </c>
      <c r="CT8" s="74">
        <v>10244</v>
      </c>
      <c r="CU8" s="73">
        <v>14708</v>
      </c>
      <c r="CV8" s="74">
        <v>88</v>
      </c>
      <c r="CW8" s="74">
        <v>69.599999999999994</v>
      </c>
      <c r="CX8" s="74">
        <v>62.1</v>
      </c>
      <c r="CY8" s="74">
        <v>65.400000000000006</v>
      </c>
      <c r="CZ8" s="74">
        <v>69.099999999999994</v>
      </c>
      <c r="DA8" s="74">
        <v>62.1</v>
      </c>
      <c r="DB8" s="74">
        <v>62.5</v>
      </c>
      <c r="DC8" s="74">
        <v>63.4</v>
      </c>
      <c r="DD8" s="74">
        <v>63.4</v>
      </c>
      <c r="DE8" s="74">
        <v>63.7</v>
      </c>
      <c r="DF8" s="74">
        <v>54.8</v>
      </c>
      <c r="DG8" s="74">
        <v>15.9</v>
      </c>
      <c r="DH8" s="74">
        <v>16</v>
      </c>
      <c r="DI8" s="74">
        <v>14.6</v>
      </c>
      <c r="DJ8" s="74">
        <v>14.3</v>
      </c>
      <c r="DK8" s="74">
        <v>16.100000000000001</v>
      </c>
      <c r="DL8" s="74">
        <v>18.899999999999999</v>
      </c>
      <c r="DM8" s="74">
        <v>19</v>
      </c>
      <c r="DN8" s="74">
        <v>18.7</v>
      </c>
      <c r="DO8" s="74">
        <v>18.3</v>
      </c>
      <c r="DP8" s="74">
        <v>17.7</v>
      </c>
      <c r="DQ8" s="74">
        <v>24.3</v>
      </c>
      <c r="DR8" s="73">
        <v>10.1</v>
      </c>
      <c r="DS8" s="73">
        <v>15.7</v>
      </c>
      <c r="DT8" s="73">
        <v>21.2</v>
      </c>
      <c r="DU8" s="73">
        <v>26.6</v>
      </c>
      <c r="DV8" s="73">
        <v>31.5</v>
      </c>
      <c r="DW8" s="73">
        <v>52.2</v>
      </c>
      <c r="DX8" s="73">
        <v>52.4</v>
      </c>
      <c r="DY8" s="73">
        <v>52.5</v>
      </c>
      <c r="DZ8" s="73">
        <v>53.5</v>
      </c>
      <c r="EA8" s="73">
        <v>54.1</v>
      </c>
      <c r="EB8" s="73">
        <v>52.5</v>
      </c>
      <c r="EC8" s="73">
        <v>8.9</v>
      </c>
      <c r="ED8" s="73">
        <v>25</v>
      </c>
      <c r="EE8" s="73">
        <v>40.9</v>
      </c>
      <c r="EF8" s="73">
        <v>56.4</v>
      </c>
      <c r="EG8" s="73">
        <v>69.400000000000006</v>
      </c>
      <c r="EH8" s="73">
        <v>69.599999999999994</v>
      </c>
      <c r="EI8" s="73">
        <v>69.2</v>
      </c>
      <c r="EJ8" s="73">
        <v>69.7</v>
      </c>
      <c r="EK8" s="73">
        <v>71.3</v>
      </c>
      <c r="EL8" s="73">
        <v>71.400000000000006</v>
      </c>
      <c r="EM8" s="73">
        <v>68.8</v>
      </c>
      <c r="EN8" s="74">
        <v>45515266</v>
      </c>
      <c r="EO8" s="74">
        <v>45570927</v>
      </c>
      <c r="EP8" s="74">
        <v>45853815</v>
      </c>
      <c r="EQ8" s="74">
        <v>45986887</v>
      </c>
      <c r="ER8" s="74">
        <v>46911968</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