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21_菊陽町【下水道】格納済\（下水道（法適）\"/>
    </mc:Choice>
  </mc:AlternateContent>
  <workbookProtection workbookAlgorithmName="SHA-512" workbookHashValue="H3U4PKx7ulBAXin+cgyNVMc/pc9N2GVYr6JEehORnnxLyiG3TrxxBeyNpn/rzybI5Ucv9lk52Eb+Cb9+EIx6rw==" workbookSaltValue="6JIj6xJRBqFnl4Hx29eZjA==" workbookSpinCount="100000" lockStructure="1"/>
  <bookViews>
    <workbookView xWindow="0" yWindow="0" windowWidth="2049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<sst xmlns="http://schemas.openxmlformats.org/spreadsheetml/2006/main" count="223" uniqueCount="111">
  <si>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</si>
  <si>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</si>
  <si>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</si>
  <si>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</si>
  <si>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</si>
  <si>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</si>
  <si>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</si>
  <si>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</si>
  <si>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</si>
  <si>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</si>
  <si>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</si>
  <si>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</si>
  <si>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</si>
  <si>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</si>
  <si>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</si>
  <si>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</si>
  <si>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</si>
  <si>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</si>
  <si>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</si>
  <si>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</si>
  <si>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</si>
  <si>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</si>
  <si>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</si>
  <si>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</si>
  <si>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</si>
  <si>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</si>
  <si>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</si>
  <si>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</si>
  <si>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</si>
  <si>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</si>
  <si>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</si>
  <si>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</si>
  <si>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</si>
  <si>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</si>
  <si>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</si>
  <si>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</si>
  <si>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</si>
  <si>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</si>
  <si>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</si>
  <si>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</si>
  <si>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</si>
  <si>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</si>
  <si>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</si>
  <si>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</si>
  <si>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</si>
  <si>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</si>
  <si>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</si>
  <si>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</si>
  <si>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</si>
  <si>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</si>
  <si>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</si>
  <si>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</si>
  <si>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</si>
  <si>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</si>
  <si>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</si>
  <si>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</si>
  <si>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</si>
  <si>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</si>
  <si>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</si>
  <si>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</si>
  <si>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</si>
  <si>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</si>
  <si>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</si>
  <si>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</si>
  <si>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</si>
  <si>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</si>
  <si>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</si>
  <si>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</si>
  <si>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</si>
  <si>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</si>
  <si>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</si>
  <si>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</si>
  <si>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</si>
  <si>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</si>
  <si>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</si>
  <si>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</si>
  <si>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</si>
  <si>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</si>
  <si>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</si>
  <si>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</si>
  <si>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</si>
  <si>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</si>
  <si>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</si>
  <si>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</si>
  <si>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</si>
  <si>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</si>
  <si>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</si>
  <si>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</si>
  <si>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</si>
  <si>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</si>
  <si>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</si>
  <si>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</si>
  <si>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</si>
  <si>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</si>
  <si>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</si>
  <si>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</si>
  <si>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菊陽町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</si>
  <si>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</si>
  <si>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</si>
  <si>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</si>
  <si>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</si>
  <si>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</si>
  <si>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</si>
  <si>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</si>
  <si>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</si>
  <si>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</si>
  <si>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</si>
  <si>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</si>
  <si>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は平成10年度であるため、耐用年数を超えた管渠は現在のところないが、処理場やマンホールポンプなどの機械・電気設備については、経年劣化が進んでいるため、修繕に要する費用は毎年計上される。
　今後も維持管理費の節減や計画的な施設の補修・改築を実施する予定である。
　</t>
    <rPh sb="1" eb="3">
      <t>キョウヨウ</t>
    </rPh>
    <rPh sb="3" eb="5">
      <t>カイシ</t>
    </rPh>
    <rPh sb="6" eb="8">
      <t>ヘイセイ</t>
    </rPh>
    <rPh sb="10" eb="12">
      <t>ネンド</t>
    </rPh>
    <rPh sb="18" eb="20">
      <t>タイヨウ</t>
    </rPh>
    <rPh sb="20" eb="22">
      <t>ネンスウ</t>
    </rPh>
    <rPh sb="23" eb="24">
      <t>コ</t>
    </rPh>
    <rPh sb="26" eb="28">
      <t>カンキョ</t>
    </rPh>
    <rPh sb="29" eb="31">
      <t>ゲンザイ</t>
    </rPh>
    <rPh sb="39" eb="42">
      <t>ショリジョウ</t>
    </rPh>
    <rPh sb="54" eb="56">
      <t>キカイ</t>
    </rPh>
    <rPh sb="57" eb="59">
      <t>デンキ</t>
    </rPh>
    <rPh sb="59" eb="61">
      <t>セツビ</t>
    </rPh>
    <rPh sb="67" eb="69">
      <t>ケイネン</t>
    </rPh>
    <rPh sb="69" eb="71">
      <t>レッカ</t>
    </rPh>
    <rPh sb="72" eb="73">
      <t>スス</t>
    </rPh>
    <rPh sb="80" eb="82">
      <t>シュウゼン</t>
    </rPh>
    <rPh sb="83" eb="84">
      <t>ヨウ</t>
    </rPh>
    <rPh sb="86" eb="88">
      <t>ヒヨウ</t>
    </rPh>
    <rPh sb="89" eb="91">
      <t>マイトシ</t>
    </rPh>
    <rPh sb="91" eb="93">
      <t>ケイジョウ</t>
    </rPh>
    <rPh sb="99" eb="101">
      <t>コンゴ</t>
    </rPh>
    <rPh sb="102" eb="104">
      <t>イジ</t>
    </rPh>
    <rPh sb="104" eb="107">
      <t>カンリヒ</t>
    </rPh>
    <rPh sb="108" eb="110">
      <t>セツゲン</t>
    </rPh>
    <rPh sb="111" eb="114">
      <t>ケイカクテキ</t>
    </rPh>
    <rPh sb="115" eb="117">
      <t>シセツ</t>
    </rPh>
    <rPh sb="118" eb="120">
      <t>ホシュウ</t>
    </rPh>
    <rPh sb="121" eb="123">
      <t>カイチク</t>
    </rPh>
    <rPh sb="124" eb="126">
      <t>ジッシ</t>
    </rPh>
    <rPh sb="128" eb="130">
      <t>ヨテイ</t>
    </rPh>
    <phoneticPr fontId="15"/>
  </si>
  <si>
    <t xml:space="preserve">　適正な料金の検討を行う必要があるが、公共下水道と同じ単価を採用しているので、公共下水道事業と合わせた経営状況を見ながら検討を行っていく。
　また、集落内開発に対応した整備を行い、水洗化率を更に高める啓発活動も行っていく必要がある。
　今後は経営戦略を公共下水道事業と同時期に策定する予定であり、併せて、流域下水道への接続についても視野に入れた検証を引き続き行っていく。
</t>
    <rPh sb="84" eb="86">
      <t>セイビ</t>
    </rPh>
    <rPh sb="110" eb="112">
      <t>ヒツヨウ</t>
    </rPh>
    <rPh sb="121" eb="123">
      <t>ケイエイ</t>
    </rPh>
    <rPh sb="123" eb="125">
      <t>センリャク</t>
    </rPh>
    <rPh sb="126" eb="128">
      <t>コウキョウ</t>
    </rPh>
    <rPh sb="128" eb="131">
      <t>ゲスイドウ</t>
    </rPh>
    <rPh sb="131" eb="133">
      <t>ジギョウ</t>
    </rPh>
    <rPh sb="134" eb="137">
      <t>ドウジキ</t>
    </rPh>
    <rPh sb="138" eb="140">
      <t>サクテイ</t>
    </rPh>
    <rPh sb="142" eb="144">
      <t>ヨテイ</t>
    </rPh>
    <rPh sb="148" eb="149">
      <t>アワ</t>
    </rPh>
    <rPh sb="166" eb="168">
      <t>シヤ</t>
    </rPh>
    <rPh sb="169" eb="170">
      <t>イ</t>
    </rPh>
    <rPh sb="172" eb="174">
      <t>ケンショウ</t>
    </rPh>
    <rPh sb="175" eb="176">
      <t>ヒ</t>
    </rPh>
    <rPh sb="177" eb="178">
      <t>ツヅ</t>
    </rPh>
    <rPh sb="179" eb="180">
      <t>オコナ</t>
    </rPh>
    <phoneticPr fontId="15"/>
  </si>
  <si>
    <r>
      <rPr>
        <sz val="8"/>
        <rFont val="ＭＳ ゴシック"/>
        <family val="3"/>
        <charset val="128"/>
      </rPr>
      <t>①経常収支比率　
　経常収支比率は100％を上回ったが、これは一般会計からの基準外繰入（赤字補てんのための繰入）をしているためである。
　一般会計繰入金に依存する経営状況を改善していくため、使用料水準の適正化を図る必要がある。</t>
    </r>
    <r>
      <rPr>
        <sz val="8"/>
        <color theme="1"/>
        <rFont val="ＭＳ ゴシック"/>
        <family val="3"/>
        <charset val="128"/>
      </rPr>
      <t xml:space="preserve">
②累積欠損比率
　類似団体平均を下回っているが、料金収入や一般会計からの繰入金確保に努めているものの短期的な解消は難しい状況である。　
③流動比率
 100を大きく下回っており、流動負債である企業債償還金は今後数年間は増加していくため、支払資金の確保に努めていく。
④企業債残高対事業規模比率
　企業債残高が減少しているため減少傾向にある。
⑤経費回収率
　前年を上回ったが、汚水処理費用を使用料収入で賄えていない状況であり、一般会計繰入金に依存した経営となっているため、使用料水準の適正化を図る必要がある。
⑥汚水処理原価
　全国平均よりも低い値となっているが、料金については、下水道の普及促進を優先するため、低い料金単価が設定されたまま、現在に至っている。
⑦施設利用率
　類似団体平均と比較しても高い水準となっている。今後、集落内開発により施設利用率の改善が見込まれる。
⑧水洗化率
　全国平均、類似団体平均を上回っており、高い水準にある。</t>
    </r>
    <rPh sb="1" eb="3">
      <t>ケイジョウ</t>
    </rPh>
    <rPh sb="3" eb="5">
      <t>シュウシ</t>
    </rPh>
    <rPh sb="5" eb="7">
      <t>ヒリツ</t>
    </rPh>
    <rPh sb="10" eb="12">
      <t>ケイジョウ</t>
    </rPh>
    <rPh sb="12" eb="14">
      <t>シュウシ</t>
    </rPh>
    <rPh sb="14" eb="16">
      <t>ヒリツ</t>
    </rPh>
    <rPh sb="22" eb="24">
      <t>ウワマワ</t>
    </rPh>
    <rPh sb="31" eb="33">
      <t>イッパン</t>
    </rPh>
    <rPh sb="33" eb="35">
      <t>カイケイ</t>
    </rPh>
    <rPh sb="38" eb="40">
      <t>キジュン</t>
    </rPh>
    <rPh sb="40" eb="41">
      <t>ガイ</t>
    </rPh>
    <rPh sb="41" eb="43">
      <t>クリイレ</t>
    </rPh>
    <rPh sb="44" eb="46">
      <t>アカジ</t>
    </rPh>
    <rPh sb="46" eb="47">
      <t>ホ</t>
    </rPh>
    <rPh sb="53" eb="55">
      <t>クリイレ</t>
    </rPh>
    <rPh sb="69" eb="71">
      <t>イッパン</t>
    </rPh>
    <rPh sb="71" eb="73">
      <t>カイケイ</t>
    </rPh>
    <rPh sb="73" eb="75">
      <t>クリイレ</t>
    </rPh>
    <rPh sb="75" eb="76">
      <t>キン</t>
    </rPh>
    <rPh sb="77" eb="79">
      <t>イゾン</t>
    </rPh>
    <rPh sb="81" eb="83">
      <t>ケイエイ</t>
    </rPh>
    <rPh sb="83" eb="85">
      <t>ジョウキョウ</t>
    </rPh>
    <rPh sb="86" eb="88">
      <t>カイゼン</t>
    </rPh>
    <rPh sb="95" eb="98">
      <t>シヨウリョウ</t>
    </rPh>
    <rPh sb="98" eb="100">
      <t>スイジュン</t>
    </rPh>
    <rPh sb="101" eb="104">
      <t>テキセイカ</t>
    </rPh>
    <rPh sb="105" eb="106">
      <t>ハカ</t>
    </rPh>
    <rPh sb="107" eb="109">
      <t>ヒツヨウ</t>
    </rPh>
    <rPh sb="185" eb="187">
      <t>リュウドウ</t>
    </rPh>
    <rPh sb="187" eb="189">
      <t>ヒリツ</t>
    </rPh>
    <rPh sb="195" eb="196">
      <t>オオ</t>
    </rPh>
    <rPh sb="198" eb="200">
      <t>シタマワ</t>
    </rPh>
    <rPh sb="205" eb="207">
      <t>リュウドウ</t>
    </rPh>
    <rPh sb="207" eb="209">
      <t>フサイ</t>
    </rPh>
    <rPh sb="212" eb="214">
      <t>キギョウ</t>
    </rPh>
    <rPh sb="214" eb="215">
      <t>サイ</t>
    </rPh>
    <rPh sb="215" eb="217">
      <t>ショウカン</t>
    </rPh>
    <rPh sb="217" eb="218">
      <t>キン</t>
    </rPh>
    <rPh sb="219" eb="221">
      <t>コンゴ</t>
    </rPh>
    <rPh sb="221" eb="224">
      <t>スウネンカン</t>
    </rPh>
    <rPh sb="225" eb="227">
      <t>ゾウカ</t>
    </rPh>
    <rPh sb="234" eb="236">
      <t>シハライ</t>
    </rPh>
    <rPh sb="236" eb="238">
      <t>シキン</t>
    </rPh>
    <rPh sb="239" eb="241">
      <t>カクホ</t>
    </rPh>
    <rPh sb="242" eb="243">
      <t>ツト</t>
    </rPh>
    <rPh sb="251" eb="253">
      <t>キギョウ</t>
    </rPh>
    <rPh sb="253" eb="254">
      <t>サイ</t>
    </rPh>
    <rPh sb="254" eb="256">
      <t>ザンダカ</t>
    </rPh>
    <rPh sb="256" eb="257">
      <t>タイ</t>
    </rPh>
    <rPh sb="257" eb="259">
      <t>ジギョウ</t>
    </rPh>
    <rPh sb="259" eb="261">
      <t>キボ</t>
    </rPh>
    <rPh sb="261" eb="263">
      <t>ヒリツ</t>
    </rPh>
    <rPh sb="265" eb="267">
      <t>キギョウ</t>
    </rPh>
    <rPh sb="267" eb="268">
      <t>サイ</t>
    </rPh>
    <rPh sb="268" eb="270">
      <t>ザンダカ</t>
    </rPh>
    <rPh sb="271" eb="273">
      <t>ゲンショウ</t>
    </rPh>
    <rPh sb="279" eb="281">
      <t>ゲンショウ</t>
    </rPh>
    <rPh sb="281" eb="283">
      <t>ケイコウ</t>
    </rPh>
    <rPh sb="290" eb="292">
      <t>ケイヒ</t>
    </rPh>
    <rPh sb="292" eb="294">
      <t>カイシュウ</t>
    </rPh>
    <rPh sb="294" eb="295">
      <t>リツ</t>
    </rPh>
    <rPh sb="297" eb="299">
      <t>ゼンネン</t>
    </rPh>
    <rPh sb="300" eb="302">
      <t>ウワマワ</t>
    </rPh>
    <rPh sb="306" eb="308">
      <t>オスイ</t>
    </rPh>
    <rPh sb="308" eb="310">
      <t>ショリ</t>
    </rPh>
    <rPh sb="310" eb="312">
      <t>ヒヨウ</t>
    </rPh>
    <rPh sb="313" eb="316">
      <t>シヨウリョウ</t>
    </rPh>
    <rPh sb="316" eb="318">
      <t>シュウニュウ</t>
    </rPh>
    <rPh sb="319" eb="320">
      <t>マカナ</t>
    </rPh>
    <rPh sb="325" eb="327">
      <t>ジョウキョウ</t>
    </rPh>
    <rPh sb="331" eb="333">
      <t>イッパン</t>
    </rPh>
    <rPh sb="333" eb="335">
      <t>カイケイ</t>
    </rPh>
    <rPh sb="335" eb="337">
      <t>クリイレ</t>
    </rPh>
    <rPh sb="337" eb="338">
      <t>キン</t>
    </rPh>
    <rPh sb="339" eb="341">
      <t>イゾン</t>
    </rPh>
    <rPh sb="343" eb="345">
      <t>ケイエイ</t>
    </rPh>
    <rPh sb="452" eb="454">
      <t>シセツ</t>
    </rPh>
    <rPh sb="454" eb="456">
      <t>リヨウ</t>
    </rPh>
    <rPh sb="456" eb="457">
      <t>リツ</t>
    </rPh>
    <rPh sb="511" eb="514">
      <t>スイセンカ</t>
    </rPh>
    <rPh sb="514" eb="515">
      <t>リツ</t>
    </rPh>
    <rPh sb="517" eb="519">
      <t>ゼンコク</t>
    </rPh>
    <rPh sb="519" eb="521">
      <t>ヘイキン</t>
    </rPh>
    <rPh sb="522" eb="524">
      <t>ルイジ</t>
    </rPh>
    <rPh sb="524" eb="526">
      <t>ダンタイ</t>
    </rPh>
    <rPh sb="526" eb="528">
      <t>ヘイキン</t>
    </rPh>
    <rPh sb="529" eb="531">
      <t>ウワマワ</t>
    </rPh>
    <rPh sb="536" eb="537">
      <t>タカ</t>
    </rPh>
    <rPh sb="538" eb="540">
      <t>スイジュン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</si>
</sst>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3"/>
      <color theme="3"/>
      <name val="ＭＳ 明朝"/>
      <family val="2"/>
      <charset val="128"/>
    </font>
    <font>
      <sz val="10"/>
      <color theme="1"/>
      <name val="ＭＳ ゴシック"/>
      <family val="3"/>
      <charset val="128"/>
    </font>
    <font>
      <sz val="8"/>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F5-4AE7-B273-A7A6456215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37F5-4AE7-B273-A7A6456215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66.55</c:v>
                </c:pt>
                <c:pt idx="1">
                  <c:v>66.55</c:v>
                </c:pt>
                <c:pt idx="2">
                  <c:v>66.55</c:v>
                </c:pt>
                <c:pt idx="3">
                  <c:v>66.55</c:v>
                </c:pt>
                <c:pt idx="4">
                  <c:v>66.55</c:v>
                </c:pt>
              </c:numCache>
            </c:numRef>
          </c:val>
          <c:extLst>
            <c:ext xmlns:c16="http://schemas.microsoft.com/office/drawing/2014/chart" uri="{C3380CC4-5D6E-409C-BE32-E72D297353CC}">
              <c16:uniqueId val="{00000000-AF1E-4C3D-9B4A-AE15686749D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AF1E-4C3D-9B4A-AE15686749D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92.55</c:v>
                </c:pt>
                <c:pt idx="1">
                  <c:v>93.82</c:v>
                </c:pt>
                <c:pt idx="2">
                  <c:v>94.58</c:v>
                </c:pt>
                <c:pt idx="3">
                  <c:v>95.94</c:v>
                </c:pt>
                <c:pt idx="4">
                  <c:v>96.43</c:v>
                </c:pt>
              </c:numCache>
            </c:numRef>
          </c:val>
          <c:extLst>
            <c:ext xmlns:c16="http://schemas.microsoft.com/office/drawing/2014/chart" uri="{C3380CC4-5D6E-409C-BE32-E72D297353CC}">
              <c16:uniqueId val="{00000000-CDBC-42DF-BEE0-E483F2340C2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CDBC-42DF-BEE0-E483F2340C2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89.38</c:v>
                </c:pt>
                <c:pt idx="1">
                  <c:v>104.46</c:v>
                </c:pt>
                <c:pt idx="2">
                  <c:v>106.04</c:v>
                </c:pt>
                <c:pt idx="3">
                  <c:v>95.12</c:v>
                </c:pt>
                <c:pt idx="4">
                  <c:v>110.39</c:v>
                </c:pt>
              </c:numCache>
            </c:numRef>
          </c:val>
          <c:extLst>
            <c:ext xmlns:c16="http://schemas.microsoft.com/office/drawing/2014/chart" uri="{C3380CC4-5D6E-409C-BE32-E72D297353CC}">
              <c16:uniqueId val="{00000000-3BF3-47C6-AD1D-E8DD40EC6A1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c:ext xmlns:c16="http://schemas.microsoft.com/office/drawing/2014/chart" uri="{C3380CC4-5D6E-409C-BE32-E72D297353CC}">
              <c16:uniqueId val="{00000001-3BF3-47C6-AD1D-E8DD40EC6A1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10.08</c:v>
                </c:pt>
                <c:pt idx="1">
                  <c:v>13.28</c:v>
                </c:pt>
                <c:pt idx="2">
                  <c:v>16.52</c:v>
                </c:pt>
                <c:pt idx="3">
                  <c:v>19.73</c:v>
                </c:pt>
                <c:pt idx="4">
                  <c:v>22.9</c:v>
                </c:pt>
              </c:numCache>
            </c:numRef>
          </c:val>
          <c:extLst>
            <c:ext xmlns:c16="http://schemas.microsoft.com/office/drawing/2014/chart" uri="{C3380CC4-5D6E-409C-BE32-E72D297353CC}">
              <c16:uniqueId val="{00000000-2CB3-4B16-819E-34886ACF3F0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c:ext xmlns:c16="http://schemas.microsoft.com/office/drawing/2014/chart" uri="{C3380CC4-5D6E-409C-BE32-E72D297353CC}">
              <c16:uniqueId val="{00000001-2CB3-4B16-819E-34886ACF3F0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39-468E-8510-CB350575969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A039-468E-8510-CB350575969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56.79</c:v>
                </c:pt>
                <c:pt idx="1">
                  <c:v>134.82</c:v>
                </c:pt>
                <c:pt idx="2">
                  <c:v>97.71</c:v>
                </c:pt>
                <c:pt idx="3">
                  <c:v>149.08000000000001</c:v>
                </c:pt>
                <c:pt idx="4">
                  <c:v>96.38</c:v>
                </c:pt>
              </c:numCache>
            </c:numRef>
          </c:val>
          <c:extLst>
            <c:ext xmlns:c16="http://schemas.microsoft.com/office/drawing/2014/chart" uri="{C3380CC4-5D6E-409C-BE32-E72D297353CC}">
              <c16:uniqueId val="{00000000-4C49-4C77-A085-C426B1B779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c:ext xmlns:c16="http://schemas.microsoft.com/office/drawing/2014/chart" uri="{C3380CC4-5D6E-409C-BE32-E72D297353CC}">
              <c16:uniqueId val="{00000001-4C49-4C77-A085-C426B1B779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53.78</c:v>
                </c:pt>
                <c:pt idx="1">
                  <c:v>60.56</c:v>
                </c:pt>
                <c:pt idx="2">
                  <c:v>68.3</c:v>
                </c:pt>
                <c:pt idx="3">
                  <c:v>64.989999999999995</c:v>
                </c:pt>
                <c:pt idx="4">
                  <c:v>66.209999999999994</c:v>
                </c:pt>
              </c:numCache>
            </c:numRef>
          </c:val>
          <c:extLst>
            <c:ext xmlns:c16="http://schemas.microsoft.com/office/drawing/2014/chart" uri="{C3380CC4-5D6E-409C-BE32-E72D297353CC}">
              <c16:uniqueId val="{00000000-49C8-4095-8048-901D5F7A357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c:ext xmlns:c16="http://schemas.microsoft.com/office/drawing/2014/chart" uri="{C3380CC4-5D6E-409C-BE32-E72D297353CC}">
              <c16:uniqueId val="{00000001-49C8-4095-8048-901D5F7A357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1557.51</c:v>
                </c:pt>
                <c:pt idx="1">
                  <c:v>357.9</c:v>
                </c:pt>
                <c:pt idx="2">
                  <c:v>268.75</c:v>
                </c:pt>
                <c:pt idx="3">
                  <c:v>233.44</c:v>
                </c:pt>
                <c:pt idx="4">
                  <c:v>153.86000000000001</c:v>
                </c:pt>
              </c:numCache>
            </c:numRef>
          </c:val>
          <c:extLst>
            <c:ext xmlns:c16="http://schemas.microsoft.com/office/drawing/2014/chart" uri="{C3380CC4-5D6E-409C-BE32-E72D297353CC}">
              <c16:uniqueId val="{00000000-EDF2-408B-A0DF-7AC3A33B284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EDF2-408B-A0DF-7AC3A33B284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35.549999999999997</c:v>
                </c:pt>
                <c:pt idx="1">
                  <c:v>63.12</c:v>
                </c:pt>
                <c:pt idx="2">
                  <c:v>65.39</c:v>
                </c:pt>
                <c:pt idx="3">
                  <c:v>61.63</c:v>
                </c:pt>
                <c:pt idx="4">
                  <c:v>69.680000000000007</c:v>
                </c:pt>
              </c:numCache>
            </c:numRef>
          </c:val>
          <c:extLst>
            <c:ext xmlns:c16="http://schemas.microsoft.com/office/drawing/2014/chart" uri="{C3380CC4-5D6E-409C-BE32-E72D297353CC}">
              <c16:uniqueId val="{00000000-C2D4-4531-981F-03EB5D1C0DC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C2D4-4531-981F-03EB5D1C0DC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293.45999999999998</c:v>
                </c:pt>
                <c:pt idx="1">
                  <c:v>165.76</c:v>
                </c:pt>
                <c:pt idx="2">
                  <c:v>160.57</c:v>
                </c:pt>
                <c:pt idx="3">
                  <c:v>170.07</c:v>
                </c:pt>
                <c:pt idx="4">
                  <c:v>149.52000000000001</c:v>
                </c:pt>
              </c:numCache>
            </c:numRef>
          </c:val>
          <c:extLst>
            <c:ext xmlns:c16="http://schemas.microsoft.com/office/drawing/2014/chart" uri="{C3380CC4-5D6E-409C-BE32-E72D297353CC}">
              <c16:uniqueId val="{00000000-62A3-4D24-A9E4-4F137680032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62A3-4D24-A9E4-4F137680032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菊陽町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41976</v>
      </c>
      <c r="AM8" s="50"/>
      <c r="AN8" s="50"/>
      <c r="AO8" s="50"/>
      <c r="AP8" s="50"/>
      <c r="AQ8" s="50"/>
      <c r="AR8" s="50"/>
      <c r="AS8" s="50"/>
      <c r="AT8" s="45">
        <f>データ!T6</f>
        <v>37.46</v>
      </c>
      <c r="AU8" s="45"/>
      <c r="AV8" s="45"/>
      <c r="AW8" s="45"/>
      <c r="AX8" s="45"/>
      <c r="AY8" s="45"/>
      <c r="AZ8" s="45"/>
      <c r="BA8" s="45"/>
      <c r="BB8" s="45">
        <f>データ!U6</f>
        <v>1120.56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82.28</v>
      </c>
      <c r="J10" s="45"/>
      <c r="K10" s="45"/>
      <c r="L10" s="45"/>
      <c r="M10" s="45"/>
      <c r="N10" s="45"/>
      <c r="O10" s="45"/>
      <c r="P10" s="45">
        <f>データ!P6</f>
        <v>1.74</v>
      </c>
      <c r="Q10" s="45"/>
      <c r="R10" s="45"/>
      <c r="S10" s="45"/>
      <c r="T10" s="45"/>
      <c r="U10" s="45"/>
      <c r="V10" s="45"/>
      <c r="W10" s="45">
        <f>データ!Q6</f>
        <v>100</v>
      </c>
      <c r="X10" s="45"/>
      <c r="Y10" s="45"/>
      <c r="Z10" s="45"/>
      <c r="AA10" s="45"/>
      <c r="AB10" s="45"/>
      <c r="AC10" s="45"/>
      <c r="AD10" s="50">
        <f>データ!R6</f>
        <v>1990</v>
      </c>
      <c r="AE10" s="50"/>
      <c r="AF10" s="50"/>
      <c r="AG10" s="50"/>
      <c r="AH10" s="50"/>
      <c r="AI10" s="50"/>
      <c r="AJ10" s="50"/>
      <c r="AK10" s="2"/>
      <c r="AL10" s="50">
        <f>データ!V6</f>
        <v>729</v>
      </c>
      <c r="AM10" s="50"/>
      <c r="AN10" s="50"/>
      <c r="AO10" s="50"/>
      <c r="AP10" s="50"/>
      <c r="AQ10" s="50"/>
      <c r="AR10" s="50"/>
      <c r="AS10" s="50"/>
      <c r="AT10" s="45">
        <f>データ!W6</f>
        <v>0.35</v>
      </c>
      <c r="AU10" s="45"/>
      <c r="AV10" s="45"/>
      <c r="AW10" s="45"/>
      <c r="AX10" s="45"/>
      <c r="AY10" s="45"/>
      <c r="AZ10" s="45"/>
      <c r="BA10" s="45"/>
      <c r="BB10" s="45">
        <f>データ!X6</f>
        <v>2082.86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i8nFhQ+RsYOZzoJVne46lq8+5mqmROGyu4jLO0c/h1MsdHUjIfbn/xXiI6hbkLDkEaKzfMz1ddXXRntigxf4AA==" saltValue="lKoLu9WjX+Nf6zaG7aeNK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434043</v>
      </c>
      <c r="D6" s="33">
        <f t="shared" si="3"/>
        <v>46</v>
      </c>
      <c r="E6" s="33">
        <f t="shared" si="3"/>
        <v>17</v>
      </c>
      <c r="F6" s="33">
        <f t="shared" si="3"/>
        <v>5</v>
      </c>
      <c r="G6" s="33">
        <f t="shared" si="3"/>
        <v>0</v>
      </c>
      <c r="H6" s="33" t="str">
        <f t="shared" si="3"/>
        <v>熊本県　菊陽町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82.28</v>
      </c>
      <c r="P6" s="34">
        <f t="shared" si="3"/>
        <v>1.74</v>
      </c>
      <c r="Q6" s="34">
        <f t="shared" si="3"/>
        <v>100</v>
      </c>
      <c r="R6" s="34">
        <f t="shared" si="3"/>
        <v>1990</v>
      </c>
      <c r="S6" s="34">
        <f t="shared" si="3"/>
        <v>41976</v>
      </c>
      <c r="T6" s="34">
        <f t="shared" si="3"/>
        <v>37.46</v>
      </c>
      <c r="U6" s="34">
        <f t="shared" si="3"/>
        <v>1120.56</v>
      </c>
      <c r="V6" s="34">
        <f t="shared" si="3"/>
        <v>729</v>
      </c>
      <c r="W6" s="34">
        <f t="shared" si="3"/>
        <v>0.35</v>
      </c>
      <c r="X6" s="34">
        <f t="shared" si="3"/>
        <v>2082.86</v>
      </c>
      <c r="Y6" s="35">
        <f>IF(Y7="",NA(),Y7)</f>
        <v>89.38</v>
      </c>
      <c r="Z6" s="35">
        <f t="shared" ref="Z6:AH6" si="4">IF(Z7="",NA(),Z7)</f>
        <v>104.46</v>
      </c>
      <c r="AA6" s="35">
        <f t="shared" si="4"/>
        <v>106.04</v>
      </c>
      <c r="AB6" s="35">
        <f t="shared" si="4"/>
        <v>95.12</v>
      </c>
      <c r="AC6" s="35">
        <f t="shared" si="4"/>
        <v>110.39</v>
      </c>
      <c r="AD6" s="35">
        <f t="shared" si="4"/>
        <v>97.53</v>
      </c>
      <c r="AE6" s="35">
        <f t="shared" si="4"/>
        <v>99.64</v>
      </c>
      <c r="AF6" s="35">
        <f t="shared" si="4"/>
        <v>99.66</v>
      </c>
      <c r="AG6" s="35">
        <f t="shared" si="4"/>
        <v>100.95</v>
      </c>
      <c r="AH6" s="35">
        <f t="shared" si="4"/>
        <v>101.77</v>
      </c>
      <c r="AI6" s="34" t="str">
        <f>IF(AI7="","",IF(AI7="-","【-】","【"&amp;SUBSTITUTE(TEXT(AI7,"#,##0.00"),"-","△")&amp;"】"))</f>
        <v>【101.60】</v>
      </c>
      <c r="AJ6" s="35">
        <f>IF(AJ7="",NA(),AJ7)</f>
        <v>56.79</v>
      </c>
      <c r="AK6" s="35">
        <f t="shared" ref="AK6:AS6" si="5">IF(AK7="",NA(),AK7)</f>
        <v>134.82</v>
      </c>
      <c r="AL6" s="35">
        <f t="shared" si="5"/>
        <v>97.71</v>
      </c>
      <c r="AM6" s="35">
        <f t="shared" si="5"/>
        <v>149.08000000000001</v>
      </c>
      <c r="AN6" s="35">
        <f t="shared" si="5"/>
        <v>96.38</v>
      </c>
      <c r="AO6" s="35">
        <f t="shared" si="5"/>
        <v>223.09</v>
      </c>
      <c r="AP6" s="35">
        <f t="shared" si="5"/>
        <v>214.61</v>
      </c>
      <c r="AQ6" s="35">
        <f t="shared" si="5"/>
        <v>225.39</v>
      </c>
      <c r="AR6" s="35">
        <f t="shared" si="5"/>
        <v>224.04</v>
      </c>
      <c r="AS6" s="35">
        <f t="shared" si="5"/>
        <v>227.4</v>
      </c>
      <c r="AT6" s="34" t="str">
        <f>IF(AT7="","",IF(AT7="-","【-】","【"&amp;SUBSTITUTE(TEXT(AT7,"#,##0.00"),"-","△")&amp;"】"))</f>
        <v>【195.44】</v>
      </c>
      <c r="AU6" s="35">
        <f>IF(AU7="",NA(),AU7)</f>
        <v>53.78</v>
      </c>
      <c r="AV6" s="35">
        <f t="shared" ref="AV6:BD6" si="6">IF(AV7="",NA(),AV7)</f>
        <v>60.56</v>
      </c>
      <c r="AW6" s="35">
        <f t="shared" si="6"/>
        <v>68.3</v>
      </c>
      <c r="AX6" s="35">
        <f t="shared" si="6"/>
        <v>64.989999999999995</v>
      </c>
      <c r="AY6" s="35">
        <f t="shared" si="6"/>
        <v>66.209999999999994</v>
      </c>
      <c r="AZ6" s="35">
        <f t="shared" si="6"/>
        <v>33.03</v>
      </c>
      <c r="BA6" s="35">
        <f t="shared" si="6"/>
        <v>29.45</v>
      </c>
      <c r="BB6" s="35">
        <f t="shared" si="6"/>
        <v>31.84</v>
      </c>
      <c r="BC6" s="35">
        <f t="shared" si="6"/>
        <v>29.91</v>
      </c>
      <c r="BD6" s="35">
        <f t="shared" si="6"/>
        <v>29.54</v>
      </c>
      <c r="BE6" s="34" t="str">
        <f>IF(BE7="","",IF(BE7="-","【-】","【"&amp;SUBSTITUTE(TEXT(BE7,"#,##0.00"),"-","△")&amp;"】"))</f>
        <v>【34.27】</v>
      </c>
      <c r="BF6" s="35">
        <f>IF(BF7="",NA(),BF7)</f>
        <v>1557.51</v>
      </c>
      <c r="BG6" s="35">
        <f t="shared" ref="BG6:BO6" si="7">IF(BG7="",NA(),BG7)</f>
        <v>357.9</v>
      </c>
      <c r="BH6" s="35">
        <f t="shared" si="7"/>
        <v>268.75</v>
      </c>
      <c r="BI6" s="35">
        <f t="shared" si="7"/>
        <v>233.44</v>
      </c>
      <c r="BJ6" s="35">
        <f t="shared" si="7"/>
        <v>153.86000000000001</v>
      </c>
      <c r="BK6" s="35">
        <f t="shared" si="7"/>
        <v>1044.8</v>
      </c>
      <c r="BL6" s="35">
        <f t="shared" si="7"/>
        <v>1081.8</v>
      </c>
      <c r="BM6" s="35">
        <f t="shared" si="7"/>
        <v>974.93</v>
      </c>
      <c r="BN6" s="35">
        <f t="shared" si="7"/>
        <v>855.8</v>
      </c>
      <c r="BO6" s="35">
        <f t="shared" si="7"/>
        <v>789.46</v>
      </c>
      <c r="BP6" s="34" t="str">
        <f>IF(BP7="","",IF(BP7="-","【-】","【"&amp;SUBSTITUTE(TEXT(BP7,"#,##0.00"),"-","△")&amp;"】"))</f>
        <v>【747.76】</v>
      </c>
      <c r="BQ6" s="35">
        <f>IF(BQ7="",NA(),BQ7)</f>
        <v>35.549999999999997</v>
      </c>
      <c r="BR6" s="35">
        <f t="shared" ref="BR6:BZ6" si="8">IF(BR7="",NA(),BR7)</f>
        <v>63.12</v>
      </c>
      <c r="BS6" s="35">
        <f t="shared" si="8"/>
        <v>65.39</v>
      </c>
      <c r="BT6" s="35">
        <f t="shared" si="8"/>
        <v>61.63</v>
      </c>
      <c r="BU6" s="35">
        <f t="shared" si="8"/>
        <v>69.680000000000007</v>
      </c>
      <c r="BV6" s="35">
        <f t="shared" si="8"/>
        <v>50.82</v>
      </c>
      <c r="BW6" s="35">
        <f t="shared" si="8"/>
        <v>52.19</v>
      </c>
      <c r="BX6" s="35">
        <f t="shared" si="8"/>
        <v>55.32</v>
      </c>
      <c r="BY6" s="35">
        <f t="shared" si="8"/>
        <v>59.8</v>
      </c>
      <c r="BZ6" s="35">
        <f t="shared" si="8"/>
        <v>57.77</v>
      </c>
      <c r="CA6" s="34" t="str">
        <f>IF(CA7="","",IF(CA7="-","【-】","【"&amp;SUBSTITUTE(TEXT(CA7,"#,##0.00"),"-","△")&amp;"】"))</f>
        <v>【59.51】</v>
      </c>
      <c r="CB6" s="35">
        <f>IF(CB7="",NA(),CB7)</f>
        <v>293.45999999999998</v>
      </c>
      <c r="CC6" s="35">
        <f t="shared" ref="CC6:CK6" si="9">IF(CC7="",NA(),CC7)</f>
        <v>165.76</v>
      </c>
      <c r="CD6" s="35">
        <f t="shared" si="9"/>
        <v>160.57</v>
      </c>
      <c r="CE6" s="35">
        <f t="shared" si="9"/>
        <v>170.07</v>
      </c>
      <c r="CF6" s="35">
        <f t="shared" si="9"/>
        <v>149.52000000000001</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66.55</v>
      </c>
      <c r="CN6" s="35">
        <f t="shared" ref="CN6:CV6" si="10">IF(CN7="",NA(),CN7)</f>
        <v>66.55</v>
      </c>
      <c r="CO6" s="35">
        <f t="shared" si="10"/>
        <v>66.55</v>
      </c>
      <c r="CP6" s="35">
        <f t="shared" si="10"/>
        <v>66.55</v>
      </c>
      <c r="CQ6" s="35">
        <f t="shared" si="10"/>
        <v>66.55</v>
      </c>
      <c r="CR6" s="35">
        <f t="shared" si="10"/>
        <v>53.24</v>
      </c>
      <c r="CS6" s="35">
        <f t="shared" si="10"/>
        <v>52.31</v>
      </c>
      <c r="CT6" s="35">
        <f t="shared" si="10"/>
        <v>60.65</v>
      </c>
      <c r="CU6" s="35">
        <f t="shared" si="10"/>
        <v>51.75</v>
      </c>
      <c r="CV6" s="35">
        <f t="shared" si="10"/>
        <v>50.68</v>
      </c>
      <c r="CW6" s="34" t="str">
        <f>IF(CW7="","",IF(CW7="-","【-】","【"&amp;SUBSTITUTE(TEXT(CW7,"#,##0.00"),"-","△")&amp;"】"))</f>
        <v>【52.23】</v>
      </c>
      <c r="CX6" s="35">
        <f>IF(CX7="",NA(),CX7)</f>
        <v>92.55</v>
      </c>
      <c r="CY6" s="35">
        <f t="shared" ref="CY6:DG6" si="11">IF(CY7="",NA(),CY7)</f>
        <v>93.82</v>
      </c>
      <c r="CZ6" s="35">
        <f t="shared" si="11"/>
        <v>94.58</v>
      </c>
      <c r="DA6" s="35">
        <f t="shared" si="11"/>
        <v>95.94</v>
      </c>
      <c r="DB6" s="35">
        <f t="shared" si="11"/>
        <v>96.43</v>
      </c>
      <c r="DC6" s="35">
        <f t="shared" si="11"/>
        <v>84.07</v>
      </c>
      <c r="DD6" s="35">
        <f t="shared" si="11"/>
        <v>84.32</v>
      </c>
      <c r="DE6" s="35">
        <f t="shared" si="11"/>
        <v>84.58</v>
      </c>
      <c r="DF6" s="35">
        <f t="shared" si="11"/>
        <v>84.84</v>
      </c>
      <c r="DG6" s="35">
        <f t="shared" si="11"/>
        <v>84.86</v>
      </c>
      <c r="DH6" s="34" t="str">
        <f>IF(DH7="","",IF(DH7="-","【-】","【"&amp;SUBSTITUTE(TEXT(DH7,"#,##0.00"),"-","△")&amp;"】"))</f>
        <v>【85.82】</v>
      </c>
      <c r="DI6" s="35">
        <f>IF(DI7="",NA(),DI7)</f>
        <v>10.08</v>
      </c>
      <c r="DJ6" s="35">
        <f t="shared" ref="DJ6:DR6" si="12">IF(DJ7="",NA(),DJ7)</f>
        <v>13.28</v>
      </c>
      <c r="DK6" s="35">
        <f t="shared" si="12"/>
        <v>16.52</v>
      </c>
      <c r="DL6" s="35">
        <f t="shared" si="12"/>
        <v>19.73</v>
      </c>
      <c r="DM6" s="35">
        <f t="shared" si="12"/>
        <v>22.9</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434043</v>
      </c>
      <c r="D7" s="37">
        <v>46</v>
      </c>
      <c r="E7" s="37">
        <v>17</v>
      </c>
      <c r="F7" s="37">
        <v>5</v>
      </c>
      <c r="G7" s="37">
        <v>0</v>
      </c>
      <c r="H7" s="37" t="s">
        <v>96</v>
      </c>
      <c r="I7" s="37" t="s">
        <v>97</v>
      </c>
      <c r="J7" s="37" t="s">
        <v>98</v>
      </c>
      <c r="K7" s="37" t="s">
        <v>99</v>
      </c>
      <c r="L7" s="37" t="s">
        <v>100</v>
      </c>
      <c r="M7" s="37" t="s">
        <v>101</v>
      </c>
      <c r="N7" s="38" t="s">
        <v>102</v>
      </c>
      <c r="O7" s="38">
        <v>82.28</v>
      </c>
      <c r="P7" s="38">
        <v>1.74</v>
      </c>
      <c r="Q7" s="38">
        <v>100</v>
      </c>
      <c r="R7" s="38">
        <v>1990</v>
      </c>
      <c r="S7" s="38">
        <v>41976</v>
      </c>
      <c r="T7" s="38">
        <v>37.46</v>
      </c>
      <c r="U7" s="38">
        <v>1120.56</v>
      </c>
      <c r="V7" s="38">
        <v>729</v>
      </c>
      <c r="W7" s="38">
        <v>0.35</v>
      </c>
      <c r="X7" s="38">
        <v>2082.86</v>
      </c>
      <c r="Y7" s="38">
        <v>89.38</v>
      </c>
      <c r="Z7" s="38">
        <v>104.46</v>
      </c>
      <c r="AA7" s="38">
        <v>106.04</v>
      </c>
      <c r="AB7" s="38">
        <v>95.12</v>
      </c>
      <c r="AC7" s="38">
        <v>110.39</v>
      </c>
      <c r="AD7" s="38">
        <v>97.53</v>
      </c>
      <c r="AE7" s="38">
        <v>99.64</v>
      </c>
      <c r="AF7" s="38">
        <v>99.66</v>
      </c>
      <c r="AG7" s="38">
        <v>100.95</v>
      </c>
      <c r="AH7" s="38">
        <v>101.77</v>
      </c>
      <c r="AI7" s="38">
        <v>101.6</v>
      </c>
      <c r="AJ7" s="38">
        <v>56.79</v>
      </c>
      <c r="AK7" s="38">
        <v>134.82</v>
      </c>
      <c r="AL7" s="38">
        <v>97.71</v>
      </c>
      <c r="AM7" s="38">
        <v>149.08000000000001</v>
      </c>
      <c r="AN7" s="38">
        <v>96.38</v>
      </c>
      <c r="AO7" s="38">
        <v>223.09</v>
      </c>
      <c r="AP7" s="38">
        <v>214.61</v>
      </c>
      <c r="AQ7" s="38">
        <v>225.39</v>
      </c>
      <c r="AR7" s="38">
        <v>224.04</v>
      </c>
      <c r="AS7" s="38">
        <v>227.4</v>
      </c>
      <c r="AT7" s="38">
        <v>195.44</v>
      </c>
      <c r="AU7" s="38">
        <v>53.78</v>
      </c>
      <c r="AV7" s="38">
        <v>60.56</v>
      </c>
      <c r="AW7" s="38">
        <v>68.3</v>
      </c>
      <c r="AX7" s="38">
        <v>64.989999999999995</v>
      </c>
      <c r="AY7" s="38">
        <v>66.209999999999994</v>
      </c>
      <c r="AZ7" s="38">
        <v>33.03</v>
      </c>
      <c r="BA7" s="38">
        <v>29.45</v>
      </c>
      <c r="BB7" s="38">
        <v>31.84</v>
      </c>
      <c r="BC7" s="38">
        <v>29.91</v>
      </c>
      <c r="BD7" s="38">
        <v>29.54</v>
      </c>
      <c r="BE7" s="38">
        <v>34.270000000000003</v>
      </c>
      <c r="BF7" s="38">
        <v>1557.51</v>
      </c>
      <c r="BG7" s="38">
        <v>357.9</v>
      </c>
      <c r="BH7" s="38">
        <v>268.75</v>
      </c>
      <c r="BI7" s="38">
        <v>233.44</v>
      </c>
      <c r="BJ7" s="38">
        <v>153.86000000000001</v>
      </c>
      <c r="BK7" s="38">
        <v>1044.8</v>
      </c>
      <c r="BL7" s="38">
        <v>1081.8</v>
      </c>
      <c r="BM7" s="38">
        <v>974.93</v>
      </c>
      <c r="BN7" s="38">
        <v>855.8</v>
      </c>
      <c r="BO7" s="38">
        <v>789.46</v>
      </c>
      <c r="BP7" s="38">
        <v>747.76</v>
      </c>
      <c r="BQ7" s="38">
        <v>35.549999999999997</v>
      </c>
      <c r="BR7" s="38">
        <v>63.12</v>
      </c>
      <c r="BS7" s="38">
        <v>65.39</v>
      </c>
      <c r="BT7" s="38">
        <v>61.63</v>
      </c>
      <c r="BU7" s="38">
        <v>69.680000000000007</v>
      </c>
      <c r="BV7" s="38">
        <v>50.82</v>
      </c>
      <c r="BW7" s="38">
        <v>52.19</v>
      </c>
      <c r="BX7" s="38">
        <v>55.32</v>
      </c>
      <c r="BY7" s="38">
        <v>59.8</v>
      </c>
      <c r="BZ7" s="38">
        <v>57.77</v>
      </c>
      <c r="CA7" s="38">
        <v>59.51</v>
      </c>
      <c r="CB7" s="38">
        <v>293.45999999999998</v>
      </c>
      <c r="CC7" s="38">
        <v>165.76</v>
      </c>
      <c r="CD7" s="38">
        <v>160.57</v>
      </c>
      <c r="CE7" s="38">
        <v>170.07</v>
      </c>
      <c r="CF7" s="38">
        <v>149.52000000000001</v>
      </c>
      <c r="CG7" s="38">
        <v>300.52</v>
      </c>
      <c r="CH7" s="38">
        <v>296.14</v>
      </c>
      <c r="CI7" s="38">
        <v>283.17</v>
      </c>
      <c r="CJ7" s="38">
        <v>263.76</v>
      </c>
      <c r="CK7" s="38">
        <v>274.35000000000002</v>
      </c>
      <c r="CL7" s="38">
        <v>261.45999999999998</v>
      </c>
      <c r="CM7" s="38">
        <v>66.55</v>
      </c>
      <c r="CN7" s="38">
        <v>66.55</v>
      </c>
      <c r="CO7" s="38">
        <v>66.55</v>
      </c>
      <c r="CP7" s="38">
        <v>66.55</v>
      </c>
      <c r="CQ7" s="38">
        <v>66.55</v>
      </c>
      <c r="CR7" s="38">
        <v>53.24</v>
      </c>
      <c r="CS7" s="38">
        <v>52.31</v>
      </c>
      <c r="CT7" s="38">
        <v>60.65</v>
      </c>
      <c r="CU7" s="38">
        <v>51.75</v>
      </c>
      <c r="CV7" s="38">
        <v>50.68</v>
      </c>
      <c r="CW7" s="38">
        <v>52.23</v>
      </c>
      <c r="CX7" s="38">
        <v>92.55</v>
      </c>
      <c r="CY7" s="38">
        <v>93.82</v>
      </c>
      <c r="CZ7" s="38">
        <v>94.58</v>
      </c>
      <c r="DA7" s="38">
        <v>95.94</v>
      </c>
      <c r="DB7" s="38">
        <v>96.43</v>
      </c>
      <c r="DC7" s="38">
        <v>84.07</v>
      </c>
      <c r="DD7" s="38">
        <v>84.32</v>
      </c>
      <c r="DE7" s="38">
        <v>84.58</v>
      </c>
      <c r="DF7" s="38">
        <v>84.84</v>
      </c>
      <c r="DG7" s="38">
        <v>84.86</v>
      </c>
      <c r="DH7" s="38">
        <v>85.82</v>
      </c>
      <c r="DI7" s="38">
        <v>10.08</v>
      </c>
      <c r="DJ7" s="38">
        <v>13.28</v>
      </c>
      <c r="DK7" s="38">
        <v>16.52</v>
      </c>
      <c r="DL7" s="38">
        <v>19.73</v>
      </c>
      <c r="DM7" s="38">
        <v>22.9</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2020-01-24T04:10:50Z</cp:lastPrinted>
  <dcterms:created xsi:type="dcterms:W3CDTF">2019-12-05T04:55:40Z</dcterms:created>
  <dcterms:modified xsi:type="dcterms:W3CDTF">2020-01-24T04:10:57Z</dcterms:modified>
  <cp:category/>
</cp:coreProperties>
</file>