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AMatl4UWuylgeigS9kc2LToEXq5cXeB0W0sZp/PViRQDua35pUZBRhLftFFj368tLLv028MRxjTqGz4BRvr+rQ==" workbookSaltValue="Kn/zrbA9Ozt7d93dyk+DEg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Q6" i="5"/>
  <c r="P6" i="5"/>
  <c r="O6" i="5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E85" i="4"/>
  <c r="BB10" i="4"/>
  <c r="AT10" i="4"/>
  <c r="AD10" i="4"/>
  <c r="W10" i="4"/>
  <c r="P10" i="4"/>
  <c r="I10" i="4"/>
  <c r="B10" i="4"/>
  <c r="BB8" i="4"/>
  <c r="AT8" i="4"/>
  <c r="AL8" i="4"/>
  <c r="AD8" i="4"/>
  <c r="W8" i="4"/>
  <c r="P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<sst xmlns="http://schemas.openxmlformats.org/spreadsheetml/2006/main" count="267" uniqueCount="111">
  <si>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</si>
  <si>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</si>
  <si>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</si>
  <si>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</si>
  <si>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</si>
  <si>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</si>
  <si>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</si>
  <si>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</si>
  <si>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</si>
  <si>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</si>
  <si>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</si>
  <si>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</si>
  <si>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</si>
  <si>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</si>
  <si>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</si>
  <si>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</si>
  <si>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</si>
  <si>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</si>
  <si>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</si>
  <si>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</si>
  <si>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</si>
  <si>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</si>
  <si>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</si>
  <si>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</si>
  <si>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</si>
  <si>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</si>
  <si>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</si>
  <si>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</si>
  <si>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</si>
  <si>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</si>
  <si>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</si>
  <si>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</si>
  <si>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</si>
  <si>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</si>
  <si>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</si>
  <si>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</si>
  <si>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</si>
  <si>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</si>
  <si>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</si>
  <si>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</si>
  <si>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</si>
  <si>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</si>
  <si>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</si>
  <si>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</si>
  <si>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</si>
  <si>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</si>
  <si>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</si>
  <si>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</si>
  <si>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</si>
  <si>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</si>
  <si>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</si>
  <si>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</si>
  <si>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</si>
  <si>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</si>
  <si>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</si>
  <si>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</si>
  <si>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</si>
  <si>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</si>
  <si>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</si>
  <si>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</si>
  <si>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</si>
  <si>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</si>
  <si>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</si>
  <si>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</si>
  <si>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</si>
  <si>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</si>
  <si>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</si>
  <si>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</si>
  <si>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</si>
  <si>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</si>
  <si>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</si>
  <si>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</si>
  <si>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</si>
  <si>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</si>
  <si>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</si>
  <si>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</si>
  <si>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</si>
  <si>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</si>
  <si>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</si>
  <si>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</si>
  <si>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</si>
  <si>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</si>
  <si>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</si>
  <si>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</si>
  <si>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</si>
  <si>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</si>
  <si>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</si>
  <si>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</si>
  <si>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</si>
  <si>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</si>
  <si>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</si>
  <si>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</si>
  <si>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</si>
  <si>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</si>
  <si>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</si>
  <si>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</si>
  <si>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天草市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</si>
  <si>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</si>
  <si>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</si>
  <si>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</si>
  <si>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</si>
  <si>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</si>
  <si>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</si>
  <si>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</si>
  <si>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</si>
  <si>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</si>
  <si>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</si>
  <si>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</si>
  <si>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本事業は、平成10年度供用開始であるため、管渠の本格的な更新は当面生じないが、点検、診断を実施し、適正な維持管理に努めたい。</t>
    <rPh sb="1" eb="2">
      <t>ホン</t>
    </rPh>
    <rPh sb="2" eb="4">
      <t>ジギョウ</t>
    </rPh>
    <rPh sb="6" eb="8">
      <t>ヘイセイ</t>
    </rPh>
    <rPh sb="10" eb="11">
      <t>ネン</t>
    </rPh>
    <rPh sb="11" eb="12">
      <t>ド</t>
    </rPh>
    <rPh sb="12" eb="14">
      <t>キョウヨウ</t>
    </rPh>
    <rPh sb="14" eb="16">
      <t>カイシ</t>
    </rPh>
    <rPh sb="22" eb="24">
      <t>カンキョ</t>
    </rPh>
    <rPh sb="25" eb="28">
      <t>ホンカクテキ</t>
    </rPh>
    <rPh sb="29" eb="31">
      <t>コウシン</t>
    </rPh>
    <rPh sb="32" eb="34">
      <t>トウメン</t>
    </rPh>
    <rPh sb="34" eb="35">
      <t>ショウ</t>
    </rPh>
    <rPh sb="40" eb="42">
      <t>テンケン</t>
    </rPh>
    <rPh sb="43" eb="45">
      <t>シンダン</t>
    </rPh>
    <rPh sb="46" eb="48">
      <t>ジッシ</t>
    </rPh>
    <rPh sb="50" eb="52">
      <t>テキセイ</t>
    </rPh>
    <rPh sb="53" eb="55">
      <t>イジ</t>
    </rPh>
    <rPh sb="55" eb="57">
      <t>カンリ</t>
    </rPh>
    <rPh sb="58" eb="59">
      <t>ツト</t>
    </rPh>
    <phoneticPr fontId="4"/>
  </si>
  <si>
    <t>　経常収支比率及び累積欠損金比率は、法適用移行後３期連続で良好な数値を維持している。流動比率、企業債残高対事業規模比率については、類似団体平均値の比較では概ね良好な状態にあるものの、汚水処理原価の高さが、本事業の経営環境の厳しさを示している。
　施設利用率も低い数値を示しており、水洗化率の向上に努めるなど改善を要する。</t>
    <rPh sb="1" eb="3">
      <t>ケイジョウ</t>
    </rPh>
    <rPh sb="3" eb="5">
      <t>シュウシ</t>
    </rPh>
    <rPh sb="5" eb="7">
      <t>ヒリツ</t>
    </rPh>
    <rPh sb="7" eb="8">
      <t>オヨ</t>
    </rPh>
    <rPh sb="9" eb="11">
      <t>ルイセキ</t>
    </rPh>
    <rPh sb="11" eb="13">
      <t>ケッソン</t>
    </rPh>
    <rPh sb="13" eb="14">
      <t>キン</t>
    </rPh>
    <rPh sb="14" eb="16">
      <t>ヒリツ</t>
    </rPh>
    <rPh sb="18" eb="19">
      <t>ホウ</t>
    </rPh>
    <rPh sb="19" eb="21">
      <t>テキヨウ</t>
    </rPh>
    <rPh sb="21" eb="23">
      <t>イコウ</t>
    </rPh>
    <rPh sb="23" eb="24">
      <t>ゴ</t>
    </rPh>
    <rPh sb="25" eb="26">
      <t>キ</t>
    </rPh>
    <rPh sb="26" eb="28">
      <t>レンゾク</t>
    </rPh>
    <rPh sb="29" eb="31">
      <t>リョウコウ</t>
    </rPh>
    <rPh sb="32" eb="34">
      <t>スウチ</t>
    </rPh>
    <rPh sb="35" eb="37">
      <t>イジ</t>
    </rPh>
    <rPh sb="42" eb="44">
      <t>リュウドウ</t>
    </rPh>
    <rPh sb="44" eb="46">
      <t>ヒリツ</t>
    </rPh>
    <rPh sb="47" eb="49">
      <t>キギョウ</t>
    </rPh>
    <rPh sb="49" eb="50">
      <t>サイ</t>
    </rPh>
    <rPh sb="50" eb="52">
      <t>ザンダカ</t>
    </rPh>
    <rPh sb="52" eb="53">
      <t>タイ</t>
    </rPh>
    <rPh sb="53" eb="55">
      <t>ジギョウ</t>
    </rPh>
    <rPh sb="55" eb="57">
      <t>キボ</t>
    </rPh>
    <rPh sb="57" eb="59">
      <t>ヒリツ</t>
    </rPh>
    <rPh sb="65" eb="67">
      <t>ルイジ</t>
    </rPh>
    <rPh sb="67" eb="69">
      <t>ダンタイ</t>
    </rPh>
    <rPh sb="69" eb="72">
      <t>ヘイキンチ</t>
    </rPh>
    <rPh sb="73" eb="75">
      <t>ヒカク</t>
    </rPh>
    <rPh sb="77" eb="78">
      <t>オオム</t>
    </rPh>
    <rPh sb="79" eb="81">
      <t>リョウコウ</t>
    </rPh>
    <rPh sb="82" eb="84">
      <t>ジョウタイ</t>
    </rPh>
    <rPh sb="91" eb="93">
      <t>オスイ</t>
    </rPh>
    <rPh sb="93" eb="95">
      <t>ショリ</t>
    </rPh>
    <rPh sb="95" eb="97">
      <t>ゲンカ</t>
    </rPh>
    <rPh sb="98" eb="99">
      <t>タカ</t>
    </rPh>
    <rPh sb="102" eb="103">
      <t>ホン</t>
    </rPh>
    <rPh sb="103" eb="105">
      <t>ジギョウ</t>
    </rPh>
    <rPh sb="106" eb="108">
      <t>ケイエイ</t>
    </rPh>
    <rPh sb="108" eb="110">
      <t>カンキョウ</t>
    </rPh>
    <rPh sb="111" eb="112">
      <t>キビ</t>
    </rPh>
    <rPh sb="115" eb="116">
      <t>シメ</t>
    </rPh>
    <rPh sb="123" eb="125">
      <t>シセツ</t>
    </rPh>
    <rPh sb="125" eb="127">
      <t>リヨウ</t>
    </rPh>
    <rPh sb="127" eb="128">
      <t>リツ</t>
    </rPh>
    <rPh sb="129" eb="130">
      <t>ヒク</t>
    </rPh>
    <rPh sb="131" eb="133">
      <t>スウチ</t>
    </rPh>
    <rPh sb="134" eb="135">
      <t>シメ</t>
    </rPh>
    <rPh sb="140" eb="143">
      <t>スイセンカ</t>
    </rPh>
    <rPh sb="143" eb="144">
      <t>リツ</t>
    </rPh>
    <rPh sb="145" eb="147">
      <t>コウジョウ</t>
    </rPh>
    <rPh sb="148" eb="149">
      <t>ツト</t>
    </rPh>
    <rPh sb="153" eb="155">
      <t>カイゼン</t>
    </rPh>
    <rPh sb="156" eb="157">
      <t>ヨウ</t>
    </rPh>
    <phoneticPr fontId="4"/>
  </si>
  <si>
    <t>　本事業は、複数の小規模な処理区から構成されており、汚水処理原価が示すとおり、厳しい経営環境にある。
　平成28年度から法適用に移行し、集合処理４事業（公共、特環、農集、漁集）の会計を統合した。本事業単独による経費回収率の適正化は困難な状況にあるが、経費の節減等に努め、会計全体での経営健全化を図りたい。</t>
    <rPh sb="1" eb="2">
      <t>ホン</t>
    </rPh>
    <rPh sb="2" eb="4">
      <t>ジギョウ</t>
    </rPh>
    <rPh sb="6" eb="8">
      <t>フクスウ</t>
    </rPh>
    <rPh sb="9" eb="12">
      <t>ショウキボ</t>
    </rPh>
    <rPh sb="13" eb="15">
      <t>ショリ</t>
    </rPh>
    <rPh sb="15" eb="16">
      <t>ク</t>
    </rPh>
    <rPh sb="18" eb="20">
      <t>コウセイ</t>
    </rPh>
    <rPh sb="26" eb="28">
      <t>オスイ</t>
    </rPh>
    <rPh sb="28" eb="30">
      <t>ショリ</t>
    </rPh>
    <rPh sb="30" eb="32">
      <t>ゲンカ</t>
    </rPh>
    <rPh sb="33" eb="34">
      <t>シメ</t>
    </rPh>
    <rPh sb="39" eb="40">
      <t>キビ</t>
    </rPh>
    <rPh sb="42" eb="44">
      <t>ケイエイ</t>
    </rPh>
    <rPh sb="44" eb="46">
      <t>カンキョウ</t>
    </rPh>
    <rPh sb="52" eb="54">
      <t>ヘイセイ</t>
    </rPh>
    <rPh sb="56" eb="58">
      <t>ネンド</t>
    </rPh>
    <rPh sb="60" eb="61">
      <t>ホウ</t>
    </rPh>
    <rPh sb="61" eb="63">
      <t>テキヨウ</t>
    </rPh>
    <rPh sb="64" eb="66">
      <t>イコウ</t>
    </rPh>
    <rPh sb="68" eb="70">
      <t>シュウゴウ</t>
    </rPh>
    <rPh sb="70" eb="72">
      <t>ショリ</t>
    </rPh>
    <rPh sb="73" eb="75">
      <t>ジギョウ</t>
    </rPh>
    <rPh sb="76" eb="78">
      <t>コウキョウ</t>
    </rPh>
    <rPh sb="79" eb="81">
      <t>トッカン</t>
    </rPh>
    <rPh sb="82" eb="84">
      <t>ノウシュウ</t>
    </rPh>
    <rPh sb="85" eb="87">
      <t>ギョシュウ</t>
    </rPh>
    <rPh sb="89" eb="91">
      <t>カイケイ</t>
    </rPh>
    <rPh sb="92" eb="94">
      <t>トウゴウ</t>
    </rPh>
    <rPh sb="97" eb="98">
      <t>ホン</t>
    </rPh>
    <rPh sb="98" eb="100">
      <t>ジギョウ</t>
    </rPh>
    <rPh sb="100" eb="102">
      <t>タンドク</t>
    </rPh>
    <rPh sb="105" eb="107">
      <t>ケイヒ</t>
    </rPh>
    <rPh sb="107" eb="109">
      <t>カイシュウ</t>
    </rPh>
    <rPh sb="109" eb="110">
      <t>リツ</t>
    </rPh>
    <rPh sb="111" eb="114">
      <t>テキセイカ</t>
    </rPh>
    <rPh sb="115" eb="117">
      <t>コンナン</t>
    </rPh>
    <rPh sb="118" eb="120">
      <t>ジョウキョウ</t>
    </rPh>
    <rPh sb="125" eb="127">
      <t>ケイヒ</t>
    </rPh>
    <rPh sb="128" eb="130">
      <t>セツゲン</t>
    </rPh>
    <rPh sb="130" eb="131">
      <t>トウ</t>
    </rPh>
    <rPh sb="132" eb="133">
      <t>ツト</t>
    </rPh>
    <rPh sb="135" eb="137">
      <t>カイケイ</t>
    </rPh>
    <rPh sb="137" eb="139">
      <t>ゼンタイ</t>
    </rPh>
    <rPh sb="141" eb="143">
      <t>ケイエイ</t>
    </rPh>
    <rPh sb="143" eb="146">
      <t>ケンゼンカ</t>
    </rPh>
    <rPh sb="147" eb="148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</si>
</sst>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86-4AF5-8ADB-89EBD7111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794496"/>
        <c:axId val="54808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2.0499999999999998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B86-4AF5-8ADB-89EBD7111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94496"/>
        <c:axId val="54808960"/>
      </c:lineChart>
      <c:dateAx>
        <c:axId val="54794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808960"/>
        <c:crosses val="autoZero"/>
        <c:auto val="1"/>
        <c:lblOffset val="100"/>
        <c:baseTimeUnit val="years"/>
      </c:dateAx>
      <c:valAx>
        <c:axId val="54808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4794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29.02</c:v>
                </c:pt>
                <c:pt idx="3">
                  <c:v>26.2</c:v>
                </c:pt>
                <c:pt idx="4">
                  <c:v>26.09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A9-4AA1-B0F5-3CAE341D7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09056"/>
        <c:axId val="79323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60.65</c:v>
                </c:pt>
                <c:pt idx="3">
                  <c:v>51.75</c:v>
                </c:pt>
                <c:pt idx="4">
                  <c:v>50.68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A9-4AA1-B0F5-3CAE341D7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309056"/>
        <c:axId val="79323520"/>
      </c:lineChart>
      <c:dateAx>
        <c:axId val="79309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323520"/>
        <c:crosses val="autoZero"/>
        <c:auto val="1"/>
        <c:lblOffset val="100"/>
        <c:baseTimeUnit val="years"/>
      </c:dateAx>
      <c:valAx>
        <c:axId val="79323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309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83.97</c:v>
                </c:pt>
                <c:pt idx="3">
                  <c:v>84.63</c:v>
                </c:pt>
                <c:pt idx="4">
                  <c:v>84.14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F9-4217-A28A-F9C9ADDB6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62688"/>
        <c:axId val="79434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84.58</c:v>
                </c:pt>
                <c:pt idx="3">
                  <c:v>84.84</c:v>
                </c:pt>
                <c:pt idx="4">
                  <c:v>84.86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1F9-4217-A28A-F9C9ADDB6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362688"/>
        <c:axId val="79434496"/>
      </c:lineChart>
      <c:dateAx>
        <c:axId val="79362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434496"/>
        <c:crosses val="autoZero"/>
        <c:auto val="1"/>
        <c:lblOffset val="100"/>
        <c:baseTimeUnit val="years"/>
      </c:dateAx>
      <c:valAx>
        <c:axId val="79434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362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109.03</c:v>
                </c:pt>
                <c:pt idx="3">
                  <c:v>104.95</c:v>
                </c:pt>
                <c:pt idx="4">
                  <c:v>119.94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35-4321-9C20-6BA8EC240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827648"/>
        <c:axId val="54833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99.66</c:v>
                </c:pt>
                <c:pt idx="3">
                  <c:v>100.95</c:v>
                </c:pt>
                <c:pt idx="4">
                  <c:v>101.77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235-4321-9C20-6BA8EC240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827648"/>
        <c:axId val="54833920"/>
      </c:lineChart>
      <c:dateAx>
        <c:axId val="54827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833920"/>
        <c:crosses val="autoZero"/>
        <c:auto val="1"/>
        <c:lblOffset val="100"/>
        <c:baseTimeUnit val="years"/>
      </c:dateAx>
      <c:valAx>
        <c:axId val="54833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4827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5.0599999999999996</c:v>
                </c:pt>
                <c:pt idx="3">
                  <c:v>9.7100000000000009</c:v>
                </c:pt>
                <c:pt idx="4">
                  <c:v>12.8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D3-45D1-8186-227CB44AF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990336"/>
        <c:axId val="78992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22.9</c:v>
                </c:pt>
                <c:pt idx="3">
                  <c:v>24.87</c:v>
                </c:pt>
                <c:pt idx="4">
                  <c:v>24.13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D3-45D1-8186-227CB44AF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90336"/>
        <c:axId val="78992512"/>
      </c:lineChart>
      <c:dateAx>
        <c:axId val="78990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992512"/>
        <c:crosses val="autoZero"/>
        <c:auto val="1"/>
        <c:lblOffset val="100"/>
        <c:baseTimeUnit val="years"/>
      </c:dateAx>
      <c:valAx>
        <c:axId val="78992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990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D9-4306-9B7C-0B67530E3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029376"/>
        <c:axId val="79031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D9-4306-9B7C-0B67530E3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029376"/>
        <c:axId val="79031296"/>
      </c:lineChart>
      <c:dateAx>
        <c:axId val="79029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031296"/>
        <c:crosses val="autoZero"/>
        <c:auto val="1"/>
        <c:lblOffset val="100"/>
        <c:baseTimeUnit val="years"/>
      </c:dateAx>
      <c:valAx>
        <c:axId val="79031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029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FE-4DEA-90A2-0B0868C2B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067392"/>
        <c:axId val="7907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225.39</c:v>
                </c:pt>
                <c:pt idx="3">
                  <c:v>224.04</c:v>
                </c:pt>
                <c:pt idx="4">
                  <c:v>227.4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FE-4DEA-90A2-0B0868C2B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067392"/>
        <c:axId val="79073664"/>
      </c:lineChart>
      <c:dateAx>
        <c:axId val="79067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073664"/>
        <c:crosses val="autoZero"/>
        <c:auto val="1"/>
        <c:lblOffset val="100"/>
        <c:baseTimeUnit val="years"/>
      </c:dateAx>
      <c:valAx>
        <c:axId val="7907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067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37.35</c:v>
                </c:pt>
                <c:pt idx="3">
                  <c:v>62.23</c:v>
                </c:pt>
                <c:pt idx="4">
                  <c:v>58.34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60-4FDF-AF2E-98B81C1EC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170176"/>
        <c:axId val="79176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31.84</c:v>
                </c:pt>
                <c:pt idx="3">
                  <c:v>29.91</c:v>
                </c:pt>
                <c:pt idx="4">
                  <c:v>29.54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860-4FDF-AF2E-98B81C1EC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70176"/>
        <c:axId val="79176448"/>
      </c:lineChart>
      <c:dateAx>
        <c:axId val="79170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176448"/>
        <c:crosses val="autoZero"/>
        <c:auto val="1"/>
        <c:lblOffset val="100"/>
        <c:baseTimeUnit val="years"/>
      </c:dateAx>
      <c:valAx>
        <c:axId val="79176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170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237.8</c:v>
                </c:pt>
                <c:pt idx="3">
                  <c:v>203.84</c:v>
                </c:pt>
                <c:pt idx="4">
                  <c:v>323.56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7B-459A-AF32-0B67C1994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215616"/>
        <c:axId val="79217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974.93</c:v>
                </c:pt>
                <c:pt idx="3">
                  <c:v>855.8</c:v>
                </c:pt>
                <c:pt idx="4">
                  <c:v>789.46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E7B-459A-AF32-0B67C1994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215616"/>
        <c:axId val="79217792"/>
      </c:lineChart>
      <c:dateAx>
        <c:axId val="79215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217792"/>
        <c:crosses val="autoZero"/>
        <c:auto val="1"/>
        <c:lblOffset val="100"/>
        <c:baseTimeUnit val="years"/>
      </c:dateAx>
      <c:valAx>
        <c:axId val="79217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215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49.92</c:v>
                </c:pt>
                <c:pt idx="3">
                  <c:v>55.36</c:v>
                </c:pt>
                <c:pt idx="4">
                  <c:v>56.71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1A-4361-8D92-9D03D5081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248768"/>
        <c:axId val="79255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55.32</c:v>
                </c:pt>
                <c:pt idx="3">
                  <c:v>59.8</c:v>
                </c:pt>
                <c:pt idx="4">
                  <c:v>57.77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1A-4361-8D92-9D03D5081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248768"/>
        <c:axId val="79255040"/>
      </c:lineChart>
      <c:dateAx>
        <c:axId val="79248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255040"/>
        <c:crosses val="autoZero"/>
        <c:auto val="1"/>
        <c:lblOffset val="100"/>
        <c:baseTimeUnit val="years"/>
      </c:dateAx>
      <c:valAx>
        <c:axId val="79255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248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364.86</c:v>
                </c:pt>
                <c:pt idx="3">
                  <c:v>330.62</c:v>
                </c:pt>
                <c:pt idx="4">
                  <c:v>324.13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B9-436F-A51C-22D9FF2C6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267712"/>
        <c:axId val="79286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283.17</c:v>
                </c:pt>
                <c:pt idx="3">
                  <c:v>263.76</c:v>
                </c:pt>
                <c:pt idx="4">
                  <c:v>274.35000000000002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B9-436F-A51C-22D9FF2C6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267712"/>
        <c:axId val="79286272"/>
      </c:lineChart>
      <c:dateAx>
        <c:axId val="79267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286272"/>
        <c:crosses val="autoZero"/>
        <c:auto val="1"/>
        <c:lblOffset val="100"/>
        <c:baseTimeUnit val="years"/>
      </c:dateAx>
      <c:valAx>
        <c:axId val="79286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267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【195.44】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【747.76】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E38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熊本県　天草市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農業集落排水</v>
      </c>
      <c r="Q8" s="71"/>
      <c r="R8" s="71"/>
      <c r="S8" s="71"/>
      <c r="T8" s="71"/>
      <c r="U8" s="71"/>
      <c r="V8" s="71"/>
      <c r="W8" s="71" t="str">
        <f>データ!L6</f>
        <v>F2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81177</v>
      </c>
      <c r="AM8" s="68"/>
      <c r="AN8" s="68"/>
      <c r="AO8" s="68"/>
      <c r="AP8" s="68"/>
      <c r="AQ8" s="68"/>
      <c r="AR8" s="68"/>
      <c r="AS8" s="68"/>
      <c r="AT8" s="67">
        <f>データ!T6</f>
        <v>683.87</v>
      </c>
      <c r="AU8" s="67"/>
      <c r="AV8" s="67"/>
      <c r="AW8" s="67"/>
      <c r="AX8" s="67"/>
      <c r="AY8" s="67"/>
      <c r="AZ8" s="67"/>
      <c r="BA8" s="67"/>
      <c r="BB8" s="67">
        <f>データ!U6</f>
        <v>118.7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>
        <f>データ!O6</f>
        <v>75.3</v>
      </c>
      <c r="J10" s="67"/>
      <c r="K10" s="67"/>
      <c r="L10" s="67"/>
      <c r="M10" s="67"/>
      <c r="N10" s="67"/>
      <c r="O10" s="67"/>
      <c r="P10" s="67">
        <f>データ!P6</f>
        <v>1.29</v>
      </c>
      <c r="Q10" s="67"/>
      <c r="R10" s="67"/>
      <c r="S10" s="67"/>
      <c r="T10" s="67"/>
      <c r="U10" s="67"/>
      <c r="V10" s="67"/>
      <c r="W10" s="67">
        <f>データ!Q6</f>
        <v>99.47</v>
      </c>
      <c r="X10" s="67"/>
      <c r="Y10" s="67"/>
      <c r="Z10" s="67"/>
      <c r="AA10" s="67"/>
      <c r="AB10" s="67"/>
      <c r="AC10" s="67"/>
      <c r="AD10" s="68">
        <f>データ!R6</f>
        <v>3672</v>
      </c>
      <c r="AE10" s="68"/>
      <c r="AF10" s="68"/>
      <c r="AG10" s="68"/>
      <c r="AH10" s="68"/>
      <c r="AI10" s="68"/>
      <c r="AJ10" s="68"/>
      <c r="AK10" s="2"/>
      <c r="AL10" s="68">
        <f>データ!V6</f>
        <v>1034</v>
      </c>
      <c r="AM10" s="68"/>
      <c r="AN10" s="68"/>
      <c r="AO10" s="68"/>
      <c r="AP10" s="68"/>
      <c r="AQ10" s="68"/>
      <c r="AR10" s="68"/>
      <c r="AS10" s="68"/>
      <c r="AT10" s="67">
        <f>データ!W6</f>
        <v>0.54</v>
      </c>
      <c r="AU10" s="67"/>
      <c r="AV10" s="67"/>
      <c r="AW10" s="67"/>
      <c r="AX10" s="67"/>
      <c r="AY10" s="67"/>
      <c r="AZ10" s="67"/>
      <c r="BA10" s="67"/>
      <c r="BB10" s="67">
        <f>データ!X6</f>
        <v>1914.81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109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108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110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【101.60】</v>
      </c>
      <c r="F85" s="26" t="str">
        <f>データ!AT6</f>
        <v>【195.44】</v>
      </c>
      <c r="G85" s="26" t="str">
        <f>データ!BE6</f>
        <v>【34.27】</v>
      </c>
      <c r="H85" s="26" t="str">
        <f>データ!BP6</f>
        <v>【747.76】</v>
      </c>
      <c r="I85" s="26" t="str">
        <f>データ!CA6</f>
        <v>【59.51】</v>
      </c>
      <c r="J85" s="26" t="str">
        <f>データ!CL6</f>
        <v>【261.46】</v>
      </c>
      <c r="K85" s="26" t="str">
        <f>データ!CW6</f>
        <v>【52.23】</v>
      </c>
      <c r="L85" s="26" t="str">
        <f>データ!DH6</f>
        <v>【85.82】</v>
      </c>
      <c r="M85" s="26" t="str">
        <f>データ!DS6</f>
        <v>【24.12】</v>
      </c>
      <c r="N85" s="26" t="str">
        <f>データ!ED6</f>
        <v>【0.00】</v>
      </c>
      <c r="O85" s="26" t="str">
        <f>データ!EO6</f>
        <v>【0.02】</v>
      </c>
    </row>
  </sheetData>
  <sheetProtection algorithmName="SHA-512" hashValue="ld8kbkSIU13/nVTG9EgJ5PNY8jXvqS7a7//M1RsFNwr/sZ2FKveF4KglCyoh/caX5G9pgz0H50CZoG+AZjCI/g==" saltValue="6EkFlbSKQJ0v5A1dZDJqX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6" t="s">
        <v>52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53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54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56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57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58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59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60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61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62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63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64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65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66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2018</v>
      </c>
      <c r="C6" s="33">
        <f t="shared" ref="C6:X6" si="3">C7</f>
        <v>432156</v>
      </c>
      <c r="D6" s="33">
        <f t="shared" si="3"/>
        <v>46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熊本県　天草市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>
        <f t="shared" si="3"/>
        <v>75.3</v>
      </c>
      <c r="P6" s="34">
        <f t="shared" si="3"/>
        <v>1.29</v>
      </c>
      <c r="Q6" s="34">
        <f t="shared" si="3"/>
        <v>99.47</v>
      </c>
      <c r="R6" s="34">
        <f t="shared" si="3"/>
        <v>3672</v>
      </c>
      <c r="S6" s="34">
        <f t="shared" si="3"/>
        <v>81177</v>
      </c>
      <c r="T6" s="34">
        <f t="shared" si="3"/>
        <v>683.87</v>
      </c>
      <c r="U6" s="34">
        <f t="shared" si="3"/>
        <v>118.7</v>
      </c>
      <c r="V6" s="34">
        <f t="shared" si="3"/>
        <v>1034</v>
      </c>
      <c r="W6" s="34">
        <f t="shared" si="3"/>
        <v>0.54</v>
      </c>
      <c r="X6" s="34">
        <f t="shared" si="3"/>
        <v>1914.81</v>
      </c>
      <c r="Y6" s="35" t="str">
        <f>IF(Y7="",NA(),Y7)</f>
        <v>-</v>
      </c>
      <c r="Z6" s="35" t="str">
        <f t="shared" ref="Z6:AH6" si="4">IF(Z7="",NA(),Z7)</f>
        <v>-</v>
      </c>
      <c r="AA6" s="35">
        <f t="shared" si="4"/>
        <v>109.03</v>
      </c>
      <c r="AB6" s="35">
        <f t="shared" si="4"/>
        <v>104.95</v>
      </c>
      <c r="AC6" s="35">
        <f t="shared" si="4"/>
        <v>119.94</v>
      </c>
      <c r="AD6" s="35" t="str">
        <f t="shared" si="4"/>
        <v>-</v>
      </c>
      <c r="AE6" s="35" t="str">
        <f t="shared" si="4"/>
        <v>-</v>
      </c>
      <c r="AF6" s="35">
        <f t="shared" si="4"/>
        <v>99.66</v>
      </c>
      <c r="AG6" s="35">
        <f t="shared" si="4"/>
        <v>100.95</v>
      </c>
      <c r="AH6" s="35">
        <f t="shared" si="4"/>
        <v>101.77</v>
      </c>
      <c r="AI6" s="34" t="str">
        <f>IF(AI7="","",IF(AI7="-","【-】","【"&amp;SUBSTITUTE(TEXT(AI7,"#,##0.00"),"-","△")&amp;"】"))</f>
        <v>【101.60】</v>
      </c>
      <c r="AJ6" s="35" t="str">
        <f>IF(AJ7="",NA(),AJ7)</f>
        <v>-</v>
      </c>
      <c r="AK6" s="35" t="str">
        <f t="shared" ref="AK6:AS6" si="5">IF(AK7="",NA(),AK7)</f>
        <v>-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>
        <f t="shared" si="5"/>
        <v>225.39</v>
      </c>
      <c r="AR6" s="35">
        <f t="shared" si="5"/>
        <v>224.04</v>
      </c>
      <c r="AS6" s="35">
        <f t="shared" si="5"/>
        <v>227.4</v>
      </c>
      <c r="AT6" s="34" t="str">
        <f>IF(AT7="","",IF(AT7="-","【-】","【"&amp;SUBSTITUTE(TEXT(AT7,"#,##0.00"),"-","△")&amp;"】"))</f>
        <v>【195.44】</v>
      </c>
      <c r="AU6" s="35" t="str">
        <f>IF(AU7="",NA(),AU7)</f>
        <v>-</v>
      </c>
      <c r="AV6" s="35" t="str">
        <f t="shared" ref="AV6:BD6" si="6">IF(AV7="",NA(),AV7)</f>
        <v>-</v>
      </c>
      <c r="AW6" s="35">
        <f t="shared" si="6"/>
        <v>37.35</v>
      </c>
      <c r="AX6" s="35">
        <f t="shared" si="6"/>
        <v>62.23</v>
      </c>
      <c r="AY6" s="35">
        <f t="shared" si="6"/>
        <v>58.34</v>
      </c>
      <c r="AZ6" s="35" t="str">
        <f t="shared" si="6"/>
        <v>-</v>
      </c>
      <c r="BA6" s="35" t="str">
        <f t="shared" si="6"/>
        <v>-</v>
      </c>
      <c r="BB6" s="35">
        <f t="shared" si="6"/>
        <v>31.84</v>
      </c>
      <c r="BC6" s="35">
        <f t="shared" si="6"/>
        <v>29.91</v>
      </c>
      <c r="BD6" s="35">
        <f t="shared" si="6"/>
        <v>29.54</v>
      </c>
      <c r="BE6" s="34" t="str">
        <f>IF(BE7="","",IF(BE7="-","【-】","【"&amp;SUBSTITUTE(TEXT(BE7,"#,##0.00"),"-","△")&amp;"】"))</f>
        <v>【34.27】</v>
      </c>
      <c r="BF6" s="35" t="str">
        <f>IF(BF7="",NA(),BF7)</f>
        <v>-</v>
      </c>
      <c r="BG6" s="35" t="str">
        <f t="shared" ref="BG6:BO6" si="7">IF(BG7="",NA(),BG7)</f>
        <v>-</v>
      </c>
      <c r="BH6" s="35">
        <f t="shared" si="7"/>
        <v>237.8</v>
      </c>
      <c r="BI6" s="35">
        <f t="shared" si="7"/>
        <v>203.84</v>
      </c>
      <c r="BJ6" s="35">
        <f t="shared" si="7"/>
        <v>323.56</v>
      </c>
      <c r="BK6" s="35" t="str">
        <f t="shared" si="7"/>
        <v>-</v>
      </c>
      <c r="BL6" s="35" t="str">
        <f t="shared" si="7"/>
        <v>-</v>
      </c>
      <c r="BM6" s="35">
        <f t="shared" si="7"/>
        <v>974.93</v>
      </c>
      <c r="BN6" s="35">
        <f t="shared" si="7"/>
        <v>855.8</v>
      </c>
      <c r="BO6" s="35">
        <f t="shared" si="7"/>
        <v>789.46</v>
      </c>
      <c r="BP6" s="34" t="str">
        <f>IF(BP7="","",IF(BP7="-","【-】","【"&amp;SUBSTITUTE(TEXT(BP7,"#,##0.00"),"-","△")&amp;"】"))</f>
        <v>【747.76】</v>
      </c>
      <c r="BQ6" s="35" t="str">
        <f>IF(BQ7="",NA(),BQ7)</f>
        <v>-</v>
      </c>
      <c r="BR6" s="35" t="str">
        <f t="shared" ref="BR6:BZ6" si="8">IF(BR7="",NA(),BR7)</f>
        <v>-</v>
      </c>
      <c r="BS6" s="35">
        <f t="shared" si="8"/>
        <v>49.92</v>
      </c>
      <c r="BT6" s="35">
        <f t="shared" si="8"/>
        <v>55.36</v>
      </c>
      <c r="BU6" s="35">
        <f t="shared" si="8"/>
        <v>56.71</v>
      </c>
      <c r="BV6" s="35" t="str">
        <f t="shared" si="8"/>
        <v>-</v>
      </c>
      <c r="BW6" s="35" t="str">
        <f t="shared" si="8"/>
        <v>-</v>
      </c>
      <c r="BX6" s="35">
        <f t="shared" si="8"/>
        <v>55.32</v>
      </c>
      <c r="BY6" s="35">
        <f t="shared" si="8"/>
        <v>59.8</v>
      </c>
      <c r="BZ6" s="35">
        <f t="shared" si="8"/>
        <v>57.77</v>
      </c>
      <c r="CA6" s="34" t="str">
        <f>IF(CA7="","",IF(CA7="-","【-】","【"&amp;SUBSTITUTE(TEXT(CA7,"#,##0.00"),"-","△")&amp;"】"))</f>
        <v>【59.51】</v>
      </c>
      <c r="CB6" s="35" t="str">
        <f>IF(CB7="",NA(),CB7)</f>
        <v>-</v>
      </c>
      <c r="CC6" s="35" t="str">
        <f t="shared" ref="CC6:CK6" si="9">IF(CC7="",NA(),CC7)</f>
        <v>-</v>
      </c>
      <c r="CD6" s="35">
        <f t="shared" si="9"/>
        <v>364.86</v>
      </c>
      <c r="CE6" s="35">
        <f t="shared" si="9"/>
        <v>330.62</v>
      </c>
      <c r="CF6" s="35">
        <f t="shared" si="9"/>
        <v>324.13</v>
      </c>
      <c r="CG6" s="35" t="str">
        <f t="shared" si="9"/>
        <v>-</v>
      </c>
      <c r="CH6" s="35" t="str">
        <f t="shared" si="9"/>
        <v>-</v>
      </c>
      <c r="CI6" s="35">
        <f t="shared" si="9"/>
        <v>283.17</v>
      </c>
      <c r="CJ6" s="35">
        <f t="shared" si="9"/>
        <v>263.76</v>
      </c>
      <c r="CK6" s="35">
        <f t="shared" si="9"/>
        <v>274.35000000000002</v>
      </c>
      <c r="CL6" s="34" t="str">
        <f>IF(CL7="","",IF(CL7="-","【-】","【"&amp;SUBSTITUTE(TEXT(CL7,"#,##0.00"),"-","△")&amp;"】"))</f>
        <v>【261.46】</v>
      </c>
      <c r="CM6" s="35" t="str">
        <f>IF(CM7="",NA(),CM7)</f>
        <v>-</v>
      </c>
      <c r="CN6" s="35" t="str">
        <f t="shared" ref="CN6:CV6" si="10">IF(CN7="",NA(),CN7)</f>
        <v>-</v>
      </c>
      <c r="CO6" s="35">
        <f t="shared" si="10"/>
        <v>29.02</v>
      </c>
      <c r="CP6" s="35">
        <f t="shared" si="10"/>
        <v>26.2</v>
      </c>
      <c r="CQ6" s="35">
        <f t="shared" si="10"/>
        <v>26.09</v>
      </c>
      <c r="CR6" s="35" t="str">
        <f t="shared" si="10"/>
        <v>-</v>
      </c>
      <c r="CS6" s="35" t="str">
        <f t="shared" si="10"/>
        <v>-</v>
      </c>
      <c r="CT6" s="35">
        <f t="shared" si="10"/>
        <v>60.65</v>
      </c>
      <c r="CU6" s="35">
        <f t="shared" si="10"/>
        <v>51.75</v>
      </c>
      <c r="CV6" s="35">
        <f t="shared" si="10"/>
        <v>50.68</v>
      </c>
      <c r="CW6" s="34" t="str">
        <f>IF(CW7="","",IF(CW7="-","【-】","【"&amp;SUBSTITUTE(TEXT(CW7,"#,##0.00"),"-","△")&amp;"】"))</f>
        <v>【52.23】</v>
      </c>
      <c r="CX6" s="35" t="str">
        <f>IF(CX7="",NA(),CX7)</f>
        <v>-</v>
      </c>
      <c r="CY6" s="35" t="str">
        <f t="shared" ref="CY6:DG6" si="11">IF(CY7="",NA(),CY7)</f>
        <v>-</v>
      </c>
      <c r="CZ6" s="35">
        <f t="shared" si="11"/>
        <v>83.97</v>
      </c>
      <c r="DA6" s="35">
        <f t="shared" si="11"/>
        <v>84.63</v>
      </c>
      <c r="DB6" s="35">
        <f t="shared" si="11"/>
        <v>84.14</v>
      </c>
      <c r="DC6" s="35" t="str">
        <f t="shared" si="11"/>
        <v>-</v>
      </c>
      <c r="DD6" s="35" t="str">
        <f t="shared" si="11"/>
        <v>-</v>
      </c>
      <c r="DE6" s="35">
        <f t="shared" si="11"/>
        <v>84.58</v>
      </c>
      <c r="DF6" s="35">
        <f t="shared" si="11"/>
        <v>84.84</v>
      </c>
      <c r="DG6" s="35">
        <f t="shared" si="11"/>
        <v>84.86</v>
      </c>
      <c r="DH6" s="34" t="str">
        <f>IF(DH7="","",IF(DH7="-","【-】","【"&amp;SUBSTITUTE(TEXT(DH7,"#,##0.00"),"-","△")&amp;"】"))</f>
        <v>【85.82】</v>
      </c>
      <c r="DI6" s="35" t="str">
        <f>IF(DI7="",NA(),DI7)</f>
        <v>-</v>
      </c>
      <c r="DJ6" s="35" t="str">
        <f t="shared" ref="DJ6:DR6" si="12">IF(DJ7="",NA(),DJ7)</f>
        <v>-</v>
      </c>
      <c r="DK6" s="35">
        <f t="shared" si="12"/>
        <v>5.0599999999999996</v>
      </c>
      <c r="DL6" s="35">
        <f t="shared" si="12"/>
        <v>9.7100000000000009</v>
      </c>
      <c r="DM6" s="35">
        <f t="shared" si="12"/>
        <v>12.8</v>
      </c>
      <c r="DN6" s="35" t="str">
        <f t="shared" si="12"/>
        <v>-</v>
      </c>
      <c r="DO6" s="35" t="str">
        <f t="shared" si="12"/>
        <v>-</v>
      </c>
      <c r="DP6" s="35">
        <f t="shared" si="12"/>
        <v>22.9</v>
      </c>
      <c r="DQ6" s="35">
        <f t="shared" si="12"/>
        <v>24.87</v>
      </c>
      <c r="DR6" s="35">
        <f t="shared" si="12"/>
        <v>24.13</v>
      </c>
      <c r="DS6" s="34" t="str">
        <f>IF(DS7="","",IF(DS7="-","【-】","【"&amp;SUBSTITUTE(TEXT(DS7,"#,##0.00"),"-","△")&amp;"】"))</f>
        <v>【24.12】</v>
      </c>
      <c r="DT6" s="35" t="str">
        <f>IF(DT7="",NA(),DT7)</f>
        <v>-</v>
      </c>
      <c r="DU6" s="35" t="str">
        <f t="shared" ref="DU6:EC6" si="13">IF(DU7="",NA(),DU7)</f>
        <v>-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4">
        <f t="shared" si="13"/>
        <v>0</v>
      </c>
      <c r="EB6" s="34">
        <f t="shared" si="13"/>
        <v>0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5" t="str">
        <f>IF(EE7="",NA(),EE7)</f>
        <v>-</v>
      </c>
      <c r="EF6" s="35" t="str">
        <f t="shared" ref="EF6:EN6" si="14">IF(EF7="",NA(),EF7)</f>
        <v>-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>
        <f t="shared" si="14"/>
        <v>2.0499999999999998</v>
      </c>
      <c r="EM6" s="35">
        <f t="shared" si="14"/>
        <v>0.01</v>
      </c>
      <c r="EN6" s="35">
        <f t="shared" si="14"/>
        <v>0.01</v>
      </c>
      <c r="EO6" s="34" t="str">
        <f>IF(EO7="","",IF(EO7="-","【-】","【"&amp;SUBSTITUTE(TEXT(EO7,"#,##0.00"),"-","△")&amp;"】"))</f>
        <v>【0.02】</v>
      </c>
    </row>
    <row r="7" spans="1:148" s="36" customFormat="1" x14ac:dyDescent="0.15">
      <c r="A7" s="28"/>
      <c r="B7" s="37">
        <v>2018</v>
      </c>
      <c r="C7" s="37">
        <v>432156</v>
      </c>
      <c r="D7" s="37">
        <v>46</v>
      </c>
      <c r="E7" s="37">
        <v>17</v>
      </c>
      <c r="F7" s="37">
        <v>5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75.3</v>
      </c>
      <c r="P7" s="38">
        <v>1.29</v>
      </c>
      <c r="Q7" s="38">
        <v>99.47</v>
      </c>
      <c r="R7" s="38">
        <v>3672</v>
      </c>
      <c r="S7" s="38">
        <v>81177</v>
      </c>
      <c r="T7" s="38">
        <v>683.87</v>
      </c>
      <c r="U7" s="38">
        <v>118.7</v>
      </c>
      <c r="V7" s="38">
        <v>1034</v>
      </c>
      <c r="W7" s="38">
        <v>0.54</v>
      </c>
      <c r="X7" s="38">
        <v>1914.81</v>
      </c>
      <c r="Y7" s="38" t="s">
        <v>102</v>
      </c>
      <c r="Z7" s="38" t="s">
        <v>102</v>
      </c>
      <c r="AA7" s="38">
        <v>109.03</v>
      </c>
      <c r="AB7" s="38">
        <v>104.95</v>
      </c>
      <c r="AC7" s="38">
        <v>119.94</v>
      </c>
      <c r="AD7" s="38" t="s">
        <v>102</v>
      </c>
      <c r="AE7" s="38" t="s">
        <v>102</v>
      </c>
      <c r="AF7" s="38">
        <v>99.66</v>
      </c>
      <c r="AG7" s="38">
        <v>100.95</v>
      </c>
      <c r="AH7" s="38">
        <v>101.77</v>
      </c>
      <c r="AI7" s="38">
        <v>101.6</v>
      </c>
      <c r="AJ7" s="38" t="s">
        <v>102</v>
      </c>
      <c r="AK7" s="38" t="s">
        <v>102</v>
      </c>
      <c r="AL7" s="38">
        <v>0</v>
      </c>
      <c r="AM7" s="38">
        <v>0</v>
      </c>
      <c r="AN7" s="38">
        <v>0</v>
      </c>
      <c r="AO7" s="38" t="s">
        <v>102</v>
      </c>
      <c r="AP7" s="38" t="s">
        <v>102</v>
      </c>
      <c r="AQ7" s="38">
        <v>225.39</v>
      </c>
      <c r="AR7" s="38">
        <v>224.04</v>
      </c>
      <c r="AS7" s="38">
        <v>227.4</v>
      </c>
      <c r="AT7" s="38">
        <v>195.44</v>
      </c>
      <c r="AU7" s="38" t="s">
        <v>102</v>
      </c>
      <c r="AV7" s="38" t="s">
        <v>102</v>
      </c>
      <c r="AW7" s="38">
        <v>37.35</v>
      </c>
      <c r="AX7" s="38">
        <v>62.23</v>
      </c>
      <c r="AY7" s="38">
        <v>58.34</v>
      </c>
      <c r="AZ7" s="38" t="s">
        <v>102</v>
      </c>
      <c r="BA7" s="38" t="s">
        <v>102</v>
      </c>
      <c r="BB7" s="38">
        <v>31.84</v>
      </c>
      <c r="BC7" s="38">
        <v>29.91</v>
      </c>
      <c r="BD7" s="38">
        <v>29.54</v>
      </c>
      <c r="BE7" s="38">
        <v>34.270000000000003</v>
      </c>
      <c r="BF7" s="38" t="s">
        <v>102</v>
      </c>
      <c r="BG7" s="38" t="s">
        <v>102</v>
      </c>
      <c r="BH7" s="38">
        <v>237.8</v>
      </c>
      <c r="BI7" s="38">
        <v>203.84</v>
      </c>
      <c r="BJ7" s="38">
        <v>323.56</v>
      </c>
      <c r="BK7" s="38" t="s">
        <v>102</v>
      </c>
      <c r="BL7" s="38" t="s">
        <v>102</v>
      </c>
      <c r="BM7" s="38">
        <v>974.93</v>
      </c>
      <c r="BN7" s="38">
        <v>855.8</v>
      </c>
      <c r="BO7" s="38">
        <v>789.46</v>
      </c>
      <c r="BP7" s="38">
        <v>747.76</v>
      </c>
      <c r="BQ7" s="38" t="s">
        <v>102</v>
      </c>
      <c r="BR7" s="38" t="s">
        <v>102</v>
      </c>
      <c r="BS7" s="38">
        <v>49.92</v>
      </c>
      <c r="BT7" s="38">
        <v>55.36</v>
      </c>
      <c r="BU7" s="38">
        <v>56.71</v>
      </c>
      <c r="BV7" s="38" t="s">
        <v>102</v>
      </c>
      <c r="BW7" s="38" t="s">
        <v>102</v>
      </c>
      <c r="BX7" s="38">
        <v>55.32</v>
      </c>
      <c r="BY7" s="38">
        <v>59.8</v>
      </c>
      <c r="BZ7" s="38">
        <v>57.77</v>
      </c>
      <c r="CA7" s="38">
        <v>59.51</v>
      </c>
      <c r="CB7" s="38" t="s">
        <v>102</v>
      </c>
      <c r="CC7" s="38" t="s">
        <v>102</v>
      </c>
      <c r="CD7" s="38">
        <v>364.86</v>
      </c>
      <c r="CE7" s="38">
        <v>330.62</v>
      </c>
      <c r="CF7" s="38">
        <v>324.13</v>
      </c>
      <c r="CG7" s="38" t="s">
        <v>102</v>
      </c>
      <c r="CH7" s="38" t="s">
        <v>102</v>
      </c>
      <c r="CI7" s="38">
        <v>283.17</v>
      </c>
      <c r="CJ7" s="38">
        <v>263.76</v>
      </c>
      <c r="CK7" s="38">
        <v>274.35000000000002</v>
      </c>
      <c r="CL7" s="38">
        <v>261.45999999999998</v>
      </c>
      <c r="CM7" s="38" t="s">
        <v>102</v>
      </c>
      <c r="CN7" s="38" t="s">
        <v>102</v>
      </c>
      <c r="CO7" s="38">
        <v>29.02</v>
      </c>
      <c r="CP7" s="38">
        <v>26.2</v>
      </c>
      <c r="CQ7" s="38">
        <v>26.09</v>
      </c>
      <c r="CR7" s="38" t="s">
        <v>102</v>
      </c>
      <c r="CS7" s="38" t="s">
        <v>102</v>
      </c>
      <c r="CT7" s="38">
        <v>60.65</v>
      </c>
      <c r="CU7" s="38">
        <v>51.75</v>
      </c>
      <c r="CV7" s="38">
        <v>50.68</v>
      </c>
      <c r="CW7" s="38">
        <v>52.23</v>
      </c>
      <c r="CX7" s="38" t="s">
        <v>102</v>
      </c>
      <c r="CY7" s="38" t="s">
        <v>102</v>
      </c>
      <c r="CZ7" s="38">
        <v>83.97</v>
      </c>
      <c r="DA7" s="38">
        <v>84.63</v>
      </c>
      <c r="DB7" s="38">
        <v>84.14</v>
      </c>
      <c r="DC7" s="38" t="s">
        <v>102</v>
      </c>
      <c r="DD7" s="38" t="s">
        <v>102</v>
      </c>
      <c r="DE7" s="38">
        <v>84.58</v>
      </c>
      <c r="DF7" s="38">
        <v>84.84</v>
      </c>
      <c r="DG7" s="38">
        <v>84.86</v>
      </c>
      <c r="DH7" s="38">
        <v>85.82</v>
      </c>
      <c r="DI7" s="38" t="s">
        <v>102</v>
      </c>
      <c r="DJ7" s="38" t="s">
        <v>102</v>
      </c>
      <c r="DK7" s="38">
        <v>5.0599999999999996</v>
      </c>
      <c r="DL7" s="38">
        <v>9.7100000000000009</v>
      </c>
      <c r="DM7" s="38">
        <v>12.8</v>
      </c>
      <c r="DN7" s="38" t="s">
        <v>102</v>
      </c>
      <c r="DO7" s="38" t="s">
        <v>102</v>
      </c>
      <c r="DP7" s="38">
        <v>22.9</v>
      </c>
      <c r="DQ7" s="38">
        <v>24.87</v>
      </c>
      <c r="DR7" s="38">
        <v>24.13</v>
      </c>
      <c r="DS7" s="38">
        <v>24.12</v>
      </c>
      <c r="DT7" s="38" t="s">
        <v>102</v>
      </c>
      <c r="DU7" s="38" t="s">
        <v>102</v>
      </c>
      <c r="DV7" s="38">
        <v>0</v>
      </c>
      <c r="DW7" s="38">
        <v>0</v>
      </c>
      <c r="DX7" s="38">
        <v>0</v>
      </c>
      <c r="DY7" s="38" t="s">
        <v>102</v>
      </c>
      <c r="DZ7" s="38" t="s">
        <v>102</v>
      </c>
      <c r="EA7" s="38">
        <v>0</v>
      </c>
      <c r="EB7" s="38">
        <v>0</v>
      </c>
      <c r="EC7" s="38">
        <v>0</v>
      </c>
      <c r="ED7" s="38">
        <v>0</v>
      </c>
      <c r="EE7" s="38" t="s">
        <v>102</v>
      </c>
      <c r="EF7" s="38" t="s">
        <v>102</v>
      </c>
      <c r="EG7" s="38">
        <v>0</v>
      </c>
      <c r="EH7" s="38">
        <v>0</v>
      </c>
      <c r="EI7" s="38">
        <v>0</v>
      </c>
      <c r="EJ7" s="38" t="s">
        <v>102</v>
      </c>
      <c r="EK7" s="38" t="s">
        <v>102</v>
      </c>
      <c r="EL7" s="38">
        <v>2.0499999999999998</v>
      </c>
      <c r="EM7" s="38">
        <v>0.01</v>
      </c>
      <c r="EN7" s="38">
        <v>0.01</v>
      </c>
      <c r="EO7" s="38">
        <v>0.02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sukeiei81</cp:lastModifiedBy>
  <cp:lastPrinted>2020-01-21T00:31:45Z</cp:lastPrinted>
  <dcterms:created xsi:type="dcterms:W3CDTF">2019-12-05T04:55:37Z</dcterms:created>
  <dcterms:modified xsi:type="dcterms:W3CDTF">2020-01-21T00:31:49Z</dcterms:modified>
</cp:coreProperties>
</file>