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Ｈ31\51_公営企業に係る経営比較分析表（平成３０年度決算）の分析等について\下水道（法適）\"/>
    </mc:Choice>
  </mc:AlternateContent>
  <workbookProtection workbookAlgorithmName="SHA-512" workbookHashValue="6Bj5uw0wrnezU1XnSAPNS2RvnrO8ihZVBSEtjK8Xrechltbm2gybyJiMYSPS7c9a5O6z1uW2Pq7nepZUFS+KqQ==" workbookSaltValue="5RqH5L3j8fw93/uwizKI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<sst xmlns="http://schemas.openxmlformats.org/spreadsheetml/2006/main" count="223" uniqueCount="110">
  <si>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</si>
  <si>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</si>
  <si>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</si>
  <si>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</si>
  <si>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</si>
  <si>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</si>
  <si>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</si>
  <si>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</si>
  <si>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</si>
  <si>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</si>
  <si>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</si>
  <si>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</si>
  <si>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</si>
  <si>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</si>
  <si>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</si>
  <si>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</si>
  <si>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</si>
  <si>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</si>
  <si>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</si>
  <si>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</si>
  <si>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</si>
  <si>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</si>
  <si>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</si>
  <si>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</si>
  <si>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</si>
  <si>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</si>
  <si>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</si>
  <si>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</si>
  <si>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</si>
  <si>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</si>
  <si>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</si>
  <si>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</si>
  <si>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</si>
  <si>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</si>
  <si>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</si>
  <si>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</si>
  <si>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</si>
  <si>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</si>
  <si>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</si>
  <si>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</si>
  <si>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</si>
  <si>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</si>
  <si>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</si>
  <si>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</si>
  <si>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</si>
  <si>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</si>
  <si>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</si>
  <si>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</si>
  <si>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</si>
  <si>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</si>
  <si>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</si>
  <si>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</si>
  <si>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</si>
  <si>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</si>
  <si>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</si>
  <si>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</si>
  <si>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</si>
  <si>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</si>
  <si>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</si>
  <si>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</si>
  <si>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</si>
  <si>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</si>
  <si>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</si>
  <si>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</si>
  <si>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</si>
  <si>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</si>
  <si>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</si>
  <si>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</si>
  <si>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</si>
  <si>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</si>
  <si>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</si>
  <si>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</si>
  <si>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</si>
  <si>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</si>
  <si>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</si>
  <si>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</si>
  <si>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</si>
  <si>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</si>
  <si>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</si>
  <si>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</si>
  <si>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</si>
  <si>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</si>
  <si>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</si>
  <si>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</si>
  <si>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</si>
  <si>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</si>
  <si>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</si>
  <si>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</si>
  <si>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</si>
  <si>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</si>
  <si>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</si>
  <si>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</si>
  <si>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</si>
  <si>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</si>
  <si>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</si>
  <si>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</si>
  <si>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</si>
  <si>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</si>
  <si>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</si>
  <si>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</si>
  <si>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</si>
  <si>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</si>
  <si>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</si>
  <si>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</si>
  <si>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</si>
  <si>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</si>
  <si>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</si>
  <si>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中長期的な視点から収入と支出のバランスを確保すべく、経営戦略を平成28年度に策定しました。使用料収入の見直しの目途である3年ごとの見直し及びストックマネジメント計画の策定等投資計画の変更があれば随時見直しを行っていきます。また、平成30年度より熊本県北ブロック広域化共同化事業検討会に参加し施設の統廃合、共同発注による維持管理費等の縮減を検討しています。今後も効率的な施設整備と適切な使用料水準及び接続勧奨の推進により、将来安定した経営を継続できるように取り組んでいきたいと考えています。</t>
    <phoneticPr fontId="4"/>
  </si>
  <si>
    <t xml:space="preserve">・有形固定資産減価償却率は、類似団体及び全国平均を下回っていますが、今後も施設や設備を適切に維持管理しながら、下水道の機能を確保していく必要があります。
・管渠老朽化率、管渠改善率は、対象がない状況であるためゼロとなっており、本指標からは老朽化についての懸念材料は検出されていない状況であります。
</t>
    <rPh sb="34" eb="36">
      <t>コンゴ</t>
    </rPh>
    <phoneticPr fontId="4"/>
  </si>
  <si>
    <t>・経常収支比率は、平成26年度の法適用初年度、100%を大きく下回ったが、平成27年度より黒字となり平成30年度において累積欠損が解消したが、依然厳しい経営環境です。
・流動比率は、100％には届かず短期的支払返済能力が確保されているとは言い難い状況であります。
・企業債残高対事業規模比率は、類似団体及び全国平均よりは低い水準であるが、現在の事業規模や経営状況のままでは、債務弁済財源の確保が難しい状況にあります。
・経費回収率は、平成30年度類似団体及び全国平均を上回ったが、100％には届かないため抜本的な施策が必要な状況にあります。また、平成29年度より数値が上昇した理由は、一般会計繰入金（分流式下水道費）の算定が総務省統一様式となり、平成28年度より大幅に増加した結果、汚水処理費が減少したことによるものです。
・施設利用率は、平成30年度類似団体及び全国平均を上回っているため、処理場の非効率性の有無を継続的に確認していく必要があります。
・水洗化率は、類似団体及び全国平均を下回っており、下水道への接続勧奨を進め、適正な使用料収入と施設稼働を確保していく必要があります。</t>
    <rPh sb="50" eb="52">
      <t>ヘイセイ</t>
    </rPh>
    <rPh sb="54" eb="56">
      <t>ネンド</t>
    </rPh>
    <rPh sb="60" eb="62">
      <t>ルイセキ</t>
    </rPh>
    <rPh sb="62" eb="64">
      <t>ケッソン</t>
    </rPh>
    <rPh sb="65" eb="67">
      <t>カイショウ</t>
    </rPh>
    <rPh sb="71" eb="73">
      <t>イゼン</t>
    </rPh>
    <rPh sb="273" eb="275">
      <t>ヘイセイ</t>
    </rPh>
    <rPh sb="277" eb="279">
      <t>ネンド</t>
    </rPh>
    <rPh sb="387" eb="38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</si>
</sst>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4A-49F4-8C89-B3E5A4AF80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7F4A-49F4-8C89-B3E5A4AF80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1E90-4583-B0F1-E40090802F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E90-4583-B0F1-E40090802F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66.34</c:v>
                </c:pt>
                <c:pt idx="1">
                  <c:v>66.59</c:v>
                </c:pt>
                <c:pt idx="2">
                  <c:v>67.290000000000006</c:v>
                </c:pt>
                <c:pt idx="3">
                  <c:v>67.540000000000006</c:v>
                </c:pt>
                <c:pt idx="4">
                  <c:v>67.81</c:v>
                </c:pt>
              </c:numCache>
            </c:numRef>
          </c:val>
          <c:extLst>
            <c:ext xmlns:c16="http://schemas.microsoft.com/office/drawing/2014/chart" uri="{C3380CC4-5D6E-409C-BE32-E72D297353CC}">
              <c16:uniqueId val="{00000000-5592-431A-8EAE-B7E92767D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592-431A-8EAE-B7E92767D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83.61</c:v>
                </c:pt>
                <c:pt idx="1">
                  <c:v>103.43</c:v>
                </c:pt>
                <c:pt idx="2">
                  <c:v>109.71</c:v>
                </c:pt>
                <c:pt idx="3">
                  <c:v>106.53</c:v>
                </c:pt>
                <c:pt idx="4">
                  <c:v>105.28</c:v>
                </c:pt>
              </c:numCache>
            </c:numRef>
          </c:val>
          <c:extLst>
            <c:ext xmlns:c16="http://schemas.microsoft.com/office/drawing/2014/chart" uri="{C3380CC4-5D6E-409C-BE32-E72D297353CC}">
              <c16:uniqueId val="{00000000-EDD5-4DDA-8608-1906EE673B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EDD5-4DDA-8608-1906EE673B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6.52</c:v>
                </c:pt>
                <c:pt idx="1">
                  <c:v>9.7799999999999994</c:v>
                </c:pt>
                <c:pt idx="2">
                  <c:v>13.2</c:v>
                </c:pt>
                <c:pt idx="3">
                  <c:v>16.41</c:v>
                </c:pt>
                <c:pt idx="4">
                  <c:v>19.45</c:v>
                </c:pt>
              </c:numCache>
            </c:numRef>
          </c:val>
          <c:extLst>
            <c:ext xmlns:c16="http://schemas.microsoft.com/office/drawing/2014/chart" uri="{C3380CC4-5D6E-409C-BE32-E72D297353CC}">
              <c16:uniqueId val="{00000000-F24A-4279-B531-7F3E9CF64A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F24A-4279-B531-7F3E9CF64A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5-4240-8AA5-2CC628E719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2875-4240-8AA5-2CC628E719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136.83000000000001</c:v>
                </c:pt>
                <c:pt idx="1">
                  <c:v>117.06</c:v>
                </c:pt>
                <c:pt idx="2">
                  <c:v>61.06</c:v>
                </c:pt>
                <c:pt idx="3">
                  <c:v>26.42</c:v>
                </c:pt>
                <c:pt idx="4" formatCode="#,##0.00;&quot;△&quot;#,##0.00">
                  <c:v>0</c:v>
                </c:pt>
              </c:numCache>
            </c:numRef>
          </c:val>
          <c:extLst>
            <c:ext xmlns:c16="http://schemas.microsoft.com/office/drawing/2014/chart" uri="{C3380CC4-5D6E-409C-BE32-E72D297353CC}">
              <c16:uniqueId val="{00000000-955F-4BBD-9BB3-E5A023D0A5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955F-4BBD-9BB3-E5A023D0A5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31.14</c:v>
                </c:pt>
                <c:pt idx="1">
                  <c:v>63.13</c:v>
                </c:pt>
                <c:pt idx="2">
                  <c:v>70.44</c:v>
                </c:pt>
                <c:pt idx="3">
                  <c:v>85.02</c:v>
                </c:pt>
                <c:pt idx="4">
                  <c:v>76.44</c:v>
                </c:pt>
              </c:numCache>
            </c:numRef>
          </c:val>
          <c:extLst>
            <c:ext xmlns:c16="http://schemas.microsoft.com/office/drawing/2014/chart" uri="{C3380CC4-5D6E-409C-BE32-E72D297353CC}">
              <c16:uniqueId val="{00000000-D43D-4996-BDA3-A99F631540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D43D-4996-BDA3-A99F631540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530.53</c:v>
                </c:pt>
                <c:pt idx="1">
                  <c:v>423.28</c:v>
                </c:pt>
                <c:pt idx="2">
                  <c:v>485.34</c:v>
                </c:pt>
                <c:pt idx="3">
                  <c:v>257.83</c:v>
                </c:pt>
                <c:pt idx="4">
                  <c:v>243.9</c:v>
                </c:pt>
              </c:numCache>
            </c:numRef>
          </c:val>
          <c:extLst>
            <c:ext xmlns:c16="http://schemas.microsoft.com/office/drawing/2014/chart" uri="{C3380CC4-5D6E-409C-BE32-E72D297353CC}">
              <c16:uniqueId val="{00000000-2F70-4E40-A53D-49FDA35BC3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F70-4E40-A53D-49FDA35BC3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25.8</c:v>
                </c:pt>
                <c:pt idx="1">
                  <c:v>41.89</c:v>
                </c:pt>
                <c:pt idx="2">
                  <c:v>39.35</c:v>
                </c:pt>
                <c:pt idx="3">
                  <c:v>73.23</c:v>
                </c:pt>
                <c:pt idx="4">
                  <c:v>67.53</c:v>
                </c:pt>
              </c:numCache>
            </c:numRef>
          </c:val>
          <c:extLst>
            <c:ext xmlns:c16="http://schemas.microsoft.com/office/drawing/2014/chart" uri="{C3380CC4-5D6E-409C-BE32-E72D297353CC}">
              <c16:uniqueId val="{00000000-AA88-40CA-B5D7-9B9ED9AC18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A88-40CA-B5D7-9B9ED9AC18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494.96</c:v>
                </c:pt>
                <c:pt idx="1">
                  <c:v>298.51</c:v>
                </c:pt>
                <c:pt idx="2">
                  <c:v>319.33</c:v>
                </c:pt>
                <c:pt idx="3">
                  <c:v>172.26</c:v>
                </c:pt>
                <c:pt idx="4">
                  <c:v>189.27</c:v>
                </c:pt>
              </c:numCache>
            </c:numRef>
          </c:val>
          <c:extLst>
            <c:ext xmlns:c16="http://schemas.microsoft.com/office/drawing/2014/chart" uri="{C3380CC4-5D6E-409C-BE32-E72D297353CC}">
              <c16:uniqueId val="{00000000-EBF5-433A-9DC6-6D99A91816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BF5-433A-9DC6-6D99A91816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4"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玉名市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66627</v>
      </c>
      <c r="AM8" s="68"/>
      <c r="AN8" s="68"/>
      <c r="AO8" s="68"/>
      <c r="AP8" s="68"/>
      <c r="AQ8" s="68"/>
      <c r="AR8" s="68"/>
      <c r="AS8" s="68"/>
      <c r="AT8" s="67">
        <f>データ!T6</f>
        <v>152.6</v>
      </c>
      <c r="AU8" s="67"/>
      <c r="AV8" s="67"/>
      <c r="AW8" s="67"/>
      <c r="AX8" s="67"/>
      <c r="AY8" s="67"/>
      <c r="AZ8" s="67"/>
      <c r="BA8" s="67"/>
      <c r="BB8" s="67">
        <f>データ!U6</f>
        <v>436.61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55.61</v>
      </c>
      <c r="J10" s="67"/>
      <c r="K10" s="67"/>
      <c r="L10" s="67"/>
      <c r="M10" s="67"/>
      <c r="N10" s="67"/>
      <c r="O10" s="67"/>
      <c r="P10" s="67">
        <f>データ!P6</f>
        <v>10.83</v>
      </c>
      <c r="Q10" s="67"/>
      <c r="R10" s="67"/>
      <c r="S10" s="67"/>
      <c r="T10" s="67"/>
      <c r="U10" s="67"/>
      <c r="V10" s="67"/>
      <c r="W10" s="67">
        <f>データ!Q6</f>
        <v>100</v>
      </c>
      <c r="X10" s="67"/>
      <c r="Y10" s="67"/>
      <c r="Z10" s="67"/>
      <c r="AA10" s="67"/>
      <c r="AB10" s="67"/>
      <c r="AC10" s="67"/>
      <c r="AD10" s="68">
        <f>データ!R6</f>
        <v>3547</v>
      </c>
      <c r="AE10" s="68"/>
      <c r="AF10" s="68"/>
      <c r="AG10" s="68"/>
      <c r="AH10" s="68"/>
      <c r="AI10" s="68"/>
      <c r="AJ10" s="68"/>
      <c r="AK10" s="2"/>
      <c r="AL10" s="68">
        <f>データ!V6</f>
        <v>7182</v>
      </c>
      <c r="AM10" s="68"/>
      <c r="AN10" s="68"/>
      <c r="AO10" s="68"/>
      <c r="AP10" s="68"/>
      <c r="AQ10" s="68"/>
      <c r="AR10" s="68"/>
      <c r="AS10" s="68"/>
      <c r="AT10" s="67">
        <f>データ!W6</f>
        <v>3.66</v>
      </c>
      <c r="AU10" s="67"/>
      <c r="AV10" s="67"/>
      <c r="AW10" s="67"/>
      <c r="AX10" s="67"/>
      <c r="AY10" s="67"/>
      <c r="AZ10" s="67"/>
      <c r="BA10" s="67"/>
      <c r="BB10" s="67">
        <f>データ!X6</f>
        <v>1962.3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W5Mmny+B3Ziw/29bK2QVpj7KaFNmbU3Wb0mdSfJTKf+8CMN7Hz3cDlqEjpVg3E2crvbWefhtOQceOr/hzv/ITQ==" saltValue="azz9MeR75ke12VVEZ5bk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432067</v>
      </c>
      <c r="D6" s="33">
        <f t="shared" si="3"/>
        <v>46</v>
      </c>
      <c r="E6" s="33">
        <f t="shared" si="3"/>
        <v>17</v>
      </c>
      <c r="F6" s="33">
        <f t="shared" si="3"/>
        <v>5</v>
      </c>
      <c r="G6" s="33">
        <f t="shared" si="3"/>
        <v>0</v>
      </c>
      <c r="H6" s="33" t="str">
        <f t="shared" si="3"/>
        <v>熊本県　玉名市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55.61</v>
      </c>
      <c r="P6" s="34">
        <f t="shared" si="3"/>
        <v>10.83</v>
      </c>
      <c r="Q6" s="34">
        <f t="shared" si="3"/>
        <v>100</v>
      </c>
      <c r="R6" s="34">
        <f t="shared" si="3"/>
        <v>3547</v>
      </c>
      <c r="S6" s="34">
        <f t="shared" si="3"/>
        <v>66627</v>
      </c>
      <c r="T6" s="34">
        <f t="shared" si="3"/>
        <v>152.6</v>
      </c>
      <c r="U6" s="34">
        <f t="shared" si="3"/>
        <v>436.61</v>
      </c>
      <c r="V6" s="34">
        <f t="shared" si="3"/>
        <v>7182</v>
      </c>
      <c r="W6" s="34">
        <f t="shared" si="3"/>
        <v>3.66</v>
      </c>
      <c r="X6" s="34">
        <f t="shared" si="3"/>
        <v>1962.3</v>
      </c>
      <c r="Y6" s="35">
        <f>IF(Y7="",NA(),Y7)</f>
        <v>83.61</v>
      </c>
      <c r="Z6" s="35">
        <f t="shared" ref="Z6:AH6" si="4">IF(Z7="",NA(),Z7)</f>
        <v>103.43</v>
      </c>
      <c r="AA6" s="35">
        <f t="shared" si="4"/>
        <v>109.71</v>
      </c>
      <c r="AB6" s="35">
        <f t="shared" si="4"/>
        <v>106.53</v>
      </c>
      <c r="AC6" s="35">
        <f t="shared" si="4"/>
        <v>105.28</v>
      </c>
      <c r="AD6" s="35">
        <f t="shared" si="4"/>
        <v>97.53</v>
      </c>
      <c r="AE6" s="35">
        <f t="shared" si="4"/>
        <v>99.64</v>
      </c>
      <c r="AF6" s="35">
        <f t="shared" si="4"/>
        <v>99.66</v>
      </c>
      <c r="AG6" s="35">
        <f t="shared" si="4"/>
        <v>100.95</v>
      </c>
      <c r="AH6" s="35">
        <f t="shared" si="4"/>
        <v>101.77</v>
      </c>
      <c r="AI6" s="34" t="str">
        <f>IF(AI7="","",IF(AI7="-","【-】","【"&amp;SUBSTITUTE(TEXT(AI7,"#,##0.00"),"-","△")&amp;"】"))</f>
        <v>【101.60】</v>
      </c>
      <c r="AJ6" s="35">
        <f>IF(AJ7="",NA(),AJ7)</f>
        <v>136.83000000000001</v>
      </c>
      <c r="AK6" s="35">
        <f t="shared" ref="AK6:AS6" si="5">IF(AK7="",NA(),AK7)</f>
        <v>117.06</v>
      </c>
      <c r="AL6" s="35">
        <f t="shared" si="5"/>
        <v>61.06</v>
      </c>
      <c r="AM6" s="35">
        <f t="shared" si="5"/>
        <v>26.42</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31.14</v>
      </c>
      <c r="AV6" s="35">
        <f t="shared" ref="AV6:BD6" si="6">IF(AV7="",NA(),AV7)</f>
        <v>63.13</v>
      </c>
      <c r="AW6" s="35">
        <f t="shared" si="6"/>
        <v>70.44</v>
      </c>
      <c r="AX6" s="35">
        <f t="shared" si="6"/>
        <v>85.02</v>
      </c>
      <c r="AY6" s="35">
        <f t="shared" si="6"/>
        <v>76.44</v>
      </c>
      <c r="AZ6" s="35">
        <f t="shared" si="6"/>
        <v>33.03</v>
      </c>
      <c r="BA6" s="35">
        <f t="shared" si="6"/>
        <v>29.45</v>
      </c>
      <c r="BB6" s="35">
        <f t="shared" si="6"/>
        <v>31.84</v>
      </c>
      <c r="BC6" s="35">
        <f t="shared" si="6"/>
        <v>29.91</v>
      </c>
      <c r="BD6" s="35">
        <f t="shared" si="6"/>
        <v>29.54</v>
      </c>
      <c r="BE6" s="34" t="str">
        <f>IF(BE7="","",IF(BE7="-","【-】","【"&amp;SUBSTITUTE(TEXT(BE7,"#,##0.00"),"-","△")&amp;"】"))</f>
        <v>【34.27】</v>
      </c>
      <c r="BF6" s="35">
        <f>IF(BF7="",NA(),BF7)</f>
        <v>530.53</v>
      </c>
      <c r="BG6" s="35">
        <f t="shared" ref="BG6:BO6" si="7">IF(BG7="",NA(),BG7)</f>
        <v>423.28</v>
      </c>
      <c r="BH6" s="35">
        <f t="shared" si="7"/>
        <v>485.34</v>
      </c>
      <c r="BI6" s="35">
        <f t="shared" si="7"/>
        <v>257.83</v>
      </c>
      <c r="BJ6" s="35">
        <f t="shared" si="7"/>
        <v>243.9</v>
      </c>
      <c r="BK6" s="35">
        <f t="shared" si="7"/>
        <v>1044.8</v>
      </c>
      <c r="BL6" s="35">
        <f t="shared" si="7"/>
        <v>1081.8</v>
      </c>
      <c r="BM6" s="35">
        <f t="shared" si="7"/>
        <v>974.93</v>
      </c>
      <c r="BN6" s="35">
        <f t="shared" si="7"/>
        <v>855.8</v>
      </c>
      <c r="BO6" s="35">
        <f t="shared" si="7"/>
        <v>789.46</v>
      </c>
      <c r="BP6" s="34" t="str">
        <f>IF(BP7="","",IF(BP7="-","【-】","【"&amp;SUBSTITUTE(TEXT(BP7,"#,##0.00"),"-","△")&amp;"】"))</f>
        <v>【747.76】</v>
      </c>
      <c r="BQ6" s="35">
        <f>IF(BQ7="",NA(),BQ7)</f>
        <v>25.8</v>
      </c>
      <c r="BR6" s="35">
        <f t="shared" ref="BR6:BZ6" si="8">IF(BR7="",NA(),BR7)</f>
        <v>41.89</v>
      </c>
      <c r="BS6" s="35">
        <f t="shared" si="8"/>
        <v>39.35</v>
      </c>
      <c r="BT6" s="35">
        <f t="shared" si="8"/>
        <v>73.23</v>
      </c>
      <c r="BU6" s="35">
        <f t="shared" si="8"/>
        <v>67.53</v>
      </c>
      <c r="BV6" s="35">
        <f t="shared" si="8"/>
        <v>50.82</v>
      </c>
      <c r="BW6" s="35">
        <f t="shared" si="8"/>
        <v>52.19</v>
      </c>
      <c r="BX6" s="35">
        <f t="shared" si="8"/>
        <v>55.32</v>
      </c>
      <c r="BY6" s="35">
        <f t="shared" si="8"/>
        <v>59.8</v>
      </c>
      <c r="BZ6" s="35">
        <f t="shared" si="8"/>
        <v>57.77</v>
      </c>
      <c r="CA6" s="34" t="str">
        <f>IF(CA7="","",IF(CA7="-","【-】","【"&amp;SUBSTITUTE(TEXT(CA7,"#,##0.00"),"-","△")&amp;"】"))</f>
        <v>【59.51】</v>
      </c>
      <c r="CB6" s="35">
        <f>IF(CB7="",NA(),CB7)</f>
        <v>494.96</v>
      </c>
      <c r="CC6" s="35">
        <f t="shared" ref="CC6:CK6" si="9">IF(CC7="",NA(),CC7)</f>
        <v>298.51</v>
      </c>
      <c r="CD6" s="35">
        <f t="shared" si="9"/>
        <v>319.33</v>
      </c>
      <c r="CE6" s="35">
        <f t="shared" si="9"/>
        <v>172.26</v>
      </c>
      <c r="CF6" s="35">
        <f t="shared" si="9"/>
        <v>189.27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53.78</v>
      </c>
      <c r="CN6" s="35">
        <f t="shared" ref="CN6:CV6" si="10">IF(CN7="",NA(),CN7)</f>
        <v>53.78</v>
      </c>
      <c r="CO6" s="35">
        <f t="shared" si="10"/>
        <v>53.78</v>
      </c>
      <c r="CP6" s="35">
        <f t="shared" si="10"/>
        <v>53.78</v>
      </c>
      <c r="CQ6" s="35">
        <f t="shared" si="10"/>
        <v>53.78</v>
      </c>
      <c r="CR6" s="35">
        <f t="shared" si="10"/>
        <v>53.24</v>
      </c>
      <c r="CS6" s="35">
        <f t="shared" si="10"/>
        <v>52.31</v>
      </c>
      <c r="CT6" s="35">
        <f t="shared" si="10"/>
        <v>60.65</v>
      </c>
      <c r="CU6" s="35">
        <f t="shared" si="10"/>
        <v>51.75</v>
      </c>
      <c r="CV6" s="35">
        <f t="shared" si="10"/>
        <v>50.68</v>
      </c>
      <c r="CW6" s="34" t="str">
        <f>IF(CW7="","",IF(CW7="-","【-】","【"&amp;SUBSTITUTE(TEXT(CW7,"#,##0.00"),"-","△")&amp;"】"))</f>
        <v>【52.23】</v>
      </c>
      <c r="CX6" s="35">
        <f>IF(CX7="",NA(),CX7)</f>
        <v>66.34</v>
      </c>
      <c r="CY6" s="35">
        <f t="shared" ref="CY6:DG6" si="11">IF(CY7="",NA(),CY7)</f>
        <v>66.59</v>
      </c>
      <c r="CZ6" s="35">
        <f t="shared" si="11"/>
        <v>67.290000000000006</v>
      </c>
      <c r="DA6" s="35">
        <f t="shared" si="11"/>
        <v>67.540000000000006</v>
      </c>
      <c r="DB6" s="35">
        <f t="shared" si="11"/>
        <v>67.81</v>
      </c>
      <c r="DC6" s="35">
        <f t="shared" si="11"/>
        <v>84.07</v>
      </c>
      <c r="DD6" s="35">
        <f t="shared" si="11"/>
        <v>84.32</v>
      </c>
      <c r="DE6" s="35">
        <f t="shared" si="11"/>
        <v>84.58</v>
      </c>
      <c r="DF6" s="35">
        <f t="shared" si="11"/>
        <v>84.84</v>
      </c>
      <c r="DG6" s="35">
        <f t="shared" si="11"/>
        <v>84.86</v>
      </c>
      <c r="DH6" s="34" t="str">
        <f>IF(DH7="","",IF(DH7="-","【-】","【"&amp;SUBSTITUTE(TEXT(DH7,"#,##0.00"),"-","△")&amp;"】"))</f>
        <v>【85.82】</v>
      </c>
      <c r="DI6" s="35">
        <f>IF(DI7="",NA(),DI7)</f>
        <v>6.52</v>
      </c>
      <c r="DJ6" s="35">
        <f t="shared" ref="DJ6:DR6" si="12">IF(DJ7="",NA(),DJ7)</f>
        <v>9.7799999999999994</v>
      </c>
      <c r="DK6" s="35">
        <f t="shared" si="12"/>
        <v>13.2</v>
      </c>
      <c r="DL6" s="35">
        <f t="shared" si="12"/>
        <v>16.41</v>
      </c>
      <c r="DM6" s="35">
        <f t="shared" si="12"/>
        <v>19.45</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432067</v>
      </c>
      <c r="D7" s="37">
        <v>46</v>
      </c>
      <c r="E7" s="37">
        <v>17</v>
      </c>
      <c r="F7" s="37">
        <v>5</v>
      </c>
      <c r="G7" s="37">
        <v>0</v>
      </c>
      <c r="H7" s="37" t="s">
        <v>95</v>
      </c>
      <c r="I7" s="37" t="s">
        <v>96</v>
      </c>
      <c r="J7" s="37" t="s">
        <v>97</v>
      </c>
      <c r="K7" s="37" t="s">
        <v>98</v>
      </c>
      <c r="L7" s="37" t="s">
        <v>99</v>
      </c>
      <c r="M7" s="37" t="s">
        <v>100</v>
      </c>
      <c r="N7" s="38" t="s">
        <v>101</v>
      </c>
      <c r="O7" s="38">
        <v>55.61</v>
      </c>
      <c r="P7" s="38">
        <v>10.83</v>
      </c>
      <c r="Q7" s="38">
        <v>100</v>
      </c>
      <c r="R7" s="38">
        <v>3547</v>
      </c>
      <c r="S7" s="38">
        <v>66627</v>
      </c>
      <c r="T7" s="38">
        <v>152.6</v>
      </c>
      <c r="U7" s="38">
        <v>436.61</v>
      </c>
      <c r="V7" s="38">
        <v>7182</v>
      </c>
      <c r="W7" s="38">
        <v>3.66</v>
      </c>
      <c r="X7" s="38">
        <v>1962.3</v>
      </c>
      <c r="Y7" s="38">
        <v>83.61</v>
      </c>
      <c r="Z7" s="38">
        <v>103.43</v>
      </c>
      <c r="AA7" s="38">
        <v>109.71</v>
      </c>
      <c r="AB7" s="38">
        <v>106.53</v>
      </c>
      <c r="AC7" s="38">
        <v>105.28</v>
      </c>
      <c r="AD7" s="38">
        <v>97.53</v>
      </c>
      <c r="AE7" s="38">
        <v>99.64</v>
      </c>
      <c r="AF7" s="38">
        <v>99.66</v>
      </c>
      <c r="AG7" s="38">
        <v>100.95</v>
      </c>
      <c r="AH7" s="38">
        <v>101.77</v>
      </c>
      <c r="AI7" s="38">
        <v>101.6</v>
      </c>
      <c r="AJ7" s="38">
        <v>136.83000000000001</v>
      </c>
      <c r="AK7" s="38">
        <v>117.06</v>
      </c>
      <c r="AL7" s="38">
        <v>61.06</v>
      </c>
      <c r="AM7" s="38">
        <v>26.42</v>
      </c>
      <c r="AN7" s="38">
        <v>0</v>
      </c>
      <c r="AO7" s="38">
        <v>223.09</v>
      </c>
      <c r="AP7" s="38">
        <v>214.61</v>
      </c>
      <c r="AQ7" s="38">
        <v>225.39</v>
      </c>
      <c r="AR7" s="38">
        <v>224.04</v>
      </c>
      <c r="AS7" s="38">
        <v>227.4</v>
      </c>
      <c r="AT7" s="38">
        <v>195.44</v>
      </c>
      <c r="AU7" s="38">
        <v>31.14</v>
      </c>
      <c r="AV7" s="38">
        <v>63.13</v>
      </c>
      <c r="AW7" s="38">
        <v>70.44</v>
      </c>
      <c r="AX7" s="38">
        <v>85.02</v>
      </c>
      <c r="AY7" s="38">
        <v>76.44</v>
      </c>
      <c r="AZ7" s="38">
        <v>33.03</v>
      </c>
      <c r="BA7" s="38">
        <v>29.45</v>
      </c>
      <c r="BB7" s="38">
        <v>31.84</v>
      </c>
      <c r="BC7" s="38">
        <v>29.91</v>
      </c>
      <c r="BD7" s="38">
        <v>29.54</v>
      </c>
      <c r="BE7" s="38">
        <v>34.270000000000003</v>
      </c>
      <c r="BF7" s="38">
        <v>530.53</v>
      </c>
      <c r="BG7" s="38">
        <v>423.28</v>
      </c>
      <c r="BH7" s="38">
        <v>485.34</v>
      </c>
      <c r="BI7" s="38">
        <v>257.83</v>
      </c>
      <c r="BJ7" s="38">
        <v>243.9</v>
      </c>
      <c r="BK7" s="38">
        <v>1044.8</v>
      </c>
      <c r="BL7" s="38">
        <v>1081.8</v>
      </c>
      <c r="BM7" s="38">
        <v>974.93</v>
      </c>
      <c r="BN7" s="38">
        <v>855.8</v>
      </c>
      <c r="BO7" s="38">
        <v>789.46</v>
      </c>
      <c r="BP7" s="38">
        <v>747.76</v>
      </c>
      <c r="BQ7" s="38">
        <v>25.8</v>
      </c>
      <c r="BR7" s="38">
        <v>41.89</v>
      </c>
      <c r="BS7" s="38">
        <v>39.35</v>
      </c>
      <c r="BT7" s="38">
        <v>73.23</v>
      </c>
      <c r="BU7" s="38">
        <v>67.53</v>
      </c>
      <c r="BV7" s="38">
        <v>50.82</v>
      </c>
      <c r="BW7" s="38">
        <v>52.19</v>
      </c>
      <c r="BX7" s="38">
        <v>55.32</v>
      </c>
      <c r="BY7" s="38">
        <v>59.8</v>
      </c>
      <c r="BZ7" s="38">
        <v>57.77</v>
      </c>
      <c r="CA7" s="38">
        <v>59.51</v>
      </c>
      <c r="CB7" s="38">
        <v>494.96</v>
      </c>
      <c r="CC7" s="38">
        <v>298.51</v>
      </c>
      <c r="CD7" s="38">
        <v>319.33</v>
      </c>
      <c r="CE7" s="38">
        <v>172.26</v>
      </c>
      <c r="CF7" s="38">
        <v>189.27</v>
      </c>
      <c r="CG7" s="38">
        <v>300.52</v>
      </c>
      <c r="CH7" s="38">
        <v>296.14</v>
      </c>
      <c r="CI7" s="38">
        <v>283.17</v>
      </c>
      <c r="CJ7" s="38">
        <v>263.76</v>
      </c>
      <c r="CK7" s="38">
        <v>274.35000000000002</v>
      </c>
      <c r="CL7" s="38">
        <v>261.45999999999998</v>
      </c>
      <c r="CM7" s="38">
        <v>53.78</v>
      </c>
      <c r="CN7" s="38">
        <v>53.78</v>
      </c>
      <c r="CO7" s="38">
        <v>53.78</v>
      </c>
      <c r="CP7" s="38">
        <v>53.78</v>
      </c>
      <c r="CQ7" s="38">
        <v>53.78</v>
      </c>
      <c r="CR7" s="38">
        <v>53.24</v>
      </c>
      <c r="CS7" s="38">
        <v>52.31</v>
      </c>
      <c r="CT7" s="38">
        <v>60.65</v>
      </c>
      <c r="CU7" s="38">
        <v>51.75</v>
      </c>
      <c r="CV7" s="38">
        <v>50.68</v>
      </c>
      <c r="CW7" s="38">
        <v>52.23</v>
      </c>
      <c r="CX7" s="38">
        <v>66.34</v>
      </c>
      <c r="CY7" s="38">
        <v>66.59</v>
      </c>
      <c r="CZ7" s="38">
        <v>67.290000000000006</v>
      </c>
      <c r="DA7" s="38">
        <v>67.540000000000006</v>
      </c>
      <c r="DB7" s="38">
        <v>67.81</v>
      </c>
      <c r="DC7" s="38">
        <v>84.07</v>
      </c>
      <c r="DD7" s="38">
        <v>84.32</v>
      </c>
      <c r="DE7" s="38">
        <v>84.58</v>
      </c>
      <c r="DF7" s="38">
        <v>84.84</v>
      </c>
      <c r="DG7" s="38">
        <v>84.86</v>
      </c>
      <c r="DH7" s="38">
        <v>85.82</v>
      </c>
      <c r="DI7" s="38">
        <v>6.52</v>
      </c>
      <c r="DJ7" s="38">
        <v>9.7799999999999994</v>
      </c>
      <c r="DK7" s="38">
        <v>13.2</v>
      </c>
      <c r="DL7" s="38">
        <v>16.41</v>
      </c>
      <c r="DM7" s="38">
        <v>19.45</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2020-01-23T05:01:59Z</cp:lastPrinted>
  <dcterms:created xsi:type="dcterms:W3CDTF">2019-12-05T04:55:35Z</dcterms:created>
  <dcterms:modified xsi:type="dcterms:W3CDTF">2020-01-23T05:04:30Z</dcterms:modified>
  <cp:category/>
</cp:coreProperties>
</file>