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192.168.6.2\public\【10　下水道課】\【平成31年度】\【調査・報告関係(森下)】\県\【県市町村課】（照会）公営企業に係る経営比較分析表（平成３０年度決算）の分析等について\(修正後)提出分\"/>
    </mc:Choice>
  </mc:AlternateContent>
  <workbookProtection workbookAlgorithmName="SHA-512" workbookHashValue="LnCHt3+V0KolhYs1tOip9itfpHaPTrfJcNZKcoi0t0jpbkJDKTnghi+q6/6EUyEAOhZRuKdabwthlKI/h8kojQ==" workbookSaltValue="nia7+qwDX3ZomABL8JDwFQ=="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<sst xmlns="http://schemas.openxmlformats.org/spreadsheetml/2006/main" count="289" uniqueCount="111">
  <si>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</si>
  <si>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</si>
  <si>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</si>
  <si>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</si>
  <si>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</si>
  <si>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</si>
  <si>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</si>
  <si>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</si>
  <si>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</si>
  <si>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</si>
  <si>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</si>
  <si>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</si>
  <si>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</si>
  <si>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</si>
  <si>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</si>
  <si>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</si>
  <si>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</si>
  <si>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</si>
  <si>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</si>
  <si>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</si>
  <si>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</si>
  <si>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</si>
  <si>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</si>
  <si>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</si>
  <si>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</si>
  <si>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</si>
  <si>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</si>
  <si>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</si>
  <si>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</si>
  <si>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</si>
  <si>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</si>
  <si>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</si>
  <si>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</si>
  <si>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</si>
  <si>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</si>
  <si>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</si>
  <si>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</si>
  <si>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</si>
  <si>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</si>
  <si>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</si>
  <si>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</si>
  <si>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</si>
  <si>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</si>
  <si>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</si>
  <si>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</si>
  <si>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</si>
  <si>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</si>
  <si>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</si>
  <si>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</si>
  <si>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</si>
  <si>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</si>
  <si>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</si>
  <si>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</si>
  <si>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</si>
  <si>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</si>
  <si>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</si>
  <si>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</si>
  <si>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</si>
  <si>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</si>
  <si>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</si>
  <si>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</si>
  <si>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</si>
  <si>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</si>
  <si>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</si>
  <si>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</si>
  <si>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</si>
  <si>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</si>
  <si>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</si>
  <si>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</si>
  <si>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</si>
  <si>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</si>
  <si>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</si>
  <si>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</si>
  <si>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</si>
  <si>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</si>
  <si>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</si>
  <si>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</si>
  <si>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</si>
  <si>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</si>
  <si>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</si>
  <si>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</si>
  <si>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</si>
  <si>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</si>
  <si>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</si>
  <si>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</si>
  <si>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</si>
  <si>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</si>
  <si>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</si>
  <si>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</si>
  <si>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</si>
  <si>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</si>
  <si>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</si>
  <si>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</si>
  <si>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</si>
  <si>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</si>
  <si>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</si>
  <si>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</si>
  <si>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</si>
  <si>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</si>
  <si>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</si>
  <si>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</si>
  <si>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</si>
  <si>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</si>
  <si>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</si>
  <si>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</si>
  <si>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</si>
  <si>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</si>
  <si>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</si>
  <si>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流動比率」については38.36％と類団平均を大きく下回っており、「企業債残高対事業規模比率」については1,872.77％と平均を上回っている。これは企業債の償還金が多額であることに起因しており、今後はストックマネジメント計画及び経営戦略に基づき計画的に事業を行い適正な借入に努めていく。「施設利用率」について、当該値は表示されていないが、25.72％となっている。類団平均に比べ低い水準にとどまっているが、共同処理を行っている岱明処理区の汚水と併せた施設利用率ではH30で47.39％となっている。</t>
    <phoneticPr fontId="4"/>
  </si>
  <si>
    <t>今後、処理場・管渠が老朽化し改築更新費用が多額になるものと見込まれるため、維持管理費の効率化やストックマネジメント計画に基づく更新を行うことにより、投資額の圧縮など汚水処理原価の抑制に努める必要がある。</t>
    <phoneticPr fontId="4"/>
  </si>
  <si>
    <t xml:space="preserve">「有形固定資産減価償却率」は8.08％と低い値となっているが、これは法適用２年目であるため減価償却累計額が少ないことに起因するもので、今後比率は上昇する見込みである。公共下水道事業については昭和51年度に着手し昭和60年度に共用を開始したため、法定耐用年数を経過した管渠がないことから、「管渠老朽化率」及び「管渠改善率」は0％であるが、計画的な改築更新を実施し、管路の長寿命化を図っていく必要がある。なお、平成29年度については、平成28年度に策定した長寿命化計画に基づき、管路更生工事を実施した。
</t>
    <rPh sb="203" eb="205">
      <t>ヘイセイ</t>
    </rPh>
    <rPh sb="207" eb="209">
      <t>ネンド</t>
    </rPh>
    <rPh sb="215" eb="217">
      <t>ヘイセイ</t>
    </rPh>
    <rPh sb="219" eb="221">
      <t>ネンド</t>
    </rPh>
    <rPh sb="222" eb="224">
      <t>サクテイ</t>
    </rPh>
    <rPh sb="226" eb="227">
      <t>チョウ</t>
    </rPh>
    <rPh sb="227" eb="230">
      <t>ジュミョウカ</t>
    </rPh>
    <rPh sb="230" eb="232">
      <t>ケイカク</t>
    </rPh>
    <rPh sb="233" eb="234">
      <t>モト</t>
    </rPh>
    <rPh sb="237" eb="239">
      <t>カンロ</t>
    </rPh>
    <rPh sb="239" eb="241">
      <t>コウセイ</t>
    </rPh>
    <rPh sb="241" eb="243">
      <t>コウジ</t>
    </rPh>
    <rPh sb="244" eb="24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</si>
</sst>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0.06</c:v>
                </c:pt>
                <c:pt idx="4" formatCode="#,##0.00;&quot;△&quot;#,##0.00">
                  <c:v>0</c:v>
                </c:pt>
              </c:numCache>
            </c:numRef>
          </c:val>
          <c:extLst>
            <c:ext xmlns:c16="http://schemas.microsoft.com/office/drawing/2014/chart" uri="{C3380CC4-5D6E-409C-BE32-E72D297353CC}">
              <c16:uniqueId val="{00000000-8F0B-4C8A-B984-EBD220E464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0.23</c:v>
                </c:pt>
                <c:pt idx="4">
                  <c:v>0.21</c:v>
                </c:pt>
              </c:numCache>
            </c:numRef>
          </c:val>
          <c:smooth val="0"/>
          <c:extLst>
            <c:ext xmlns:c16="http://schemas.microsoft.com/office/drawing/2014/chart" uri="{C3380CC4-5D6E-409C-BE32-E72D297353CC}">
              <c16:uniqueId val="{00000001-8F0B-4C8A-B984-EBD220E464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26.31</c:v>
                </c:pt>
                <c:pt idx="4" formatCode="#,##0.00;&quot;△&quot;#,##0.00">
                  <c:v>0</c:v>
                </c:pt>
              </c:numCache>
            </c:numRef>
          </c:val>
          <c:extLst>
            <c:ext xmlns:c16="http://schemas.microsoft.com/office/drawing/2014/chart" uri="{C3380CC4-5D6E-409C-BE32-E72D297353CC}">
              <c16:uniqueId val="{00000000-1986-4567-9ECA-DE9B2DFB49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58.4</c:v>
                </c:pt>
                <c:pt idx="4">
                  <c:v>58</c:v>
                </c:pt>
              </c:numCache>
            </c:numRef>
          </c:val>
          <c:smooth val="0"/>
          <c:extLst>
            <c:ext xmlns:c16="http://schemas.microsoft.com/office/drawing/2014/chart" uri="{C3380CC4-5D6E-409C-BE32-E72D297353CC}">
              <c16:uniqueId val="{00000001-1986-4567-9ECA-DE9B2DFB49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90.51</c:v>
                </c:pt>
                <c:pt idx="4">
                  <c:v>91.06</c:v>
                </c:pt>
              </c:numCache>
            </c:numRef>
          </c:val>
          <c:extLst>
            <c:ext xmlns:c16="http://schemas.microsoft.com/office/drawing/2014/chart" uri="{C3380CC4-5D6E-409C-BE32-E72D297353CC}">
              <c16:uniqueId val="{00000000-82B3-483E-9EF6-D649F029D8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89.68</c:v>
                </c:pt>
                <c:pt idx="4">
                  <c:v>89.79</c:v>
                </c:pt>
              </c:numCache>
            </c:numRef>
          </c:val>
          <c:smooth val="0"/>
          <c:extLst>
            <c:ext xmlns:c16="http://schemas.microsoft.com/office/drawing/2014/chart" uri="{C3380CC4-5D6E-409C-BE32-E72D297353CC}">
              <c16:uniqueId val="{00000001-82B3-483E-9EF6-D649F029D8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102.86</c:v>
                </c:pt>
                <c:pt idx="4">
                  <c:v>105.43</c:v>
                </c:pt>
              </c:numCache>
            </c:numRef>
          </c:val>
          <c:extLst>
            <c:ext xmlns:c16="http://schemas.microsoft.com/office/drawing/2014/chart" uri="{C3380CC4-5D6E-409C-BE32-E72D297353CC}">
              <c16:uniqueId val="{00000000-D6D2-4354-B563-2746C7233D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105.53</c:v>
                </c:pt>
                <c:pt idx="4">
                  <c:v>105.06</c:v>
                </c:pt>
              </c:numCache>
            </c:numRef>
          </c:val>
          <c:smooth val="0"/>
          <c:extLst>
            <c:ext xmlns:c16="http://schemas.microsoft.com/office/drawing/2014/chart" uri="{C3380CC4-5D6E-409C-BE32-E72D297353CC}">
              <c16:uniqueId val="{00000001-D6D2-4354-B563-2746C7233D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4.53</c:v>
                </c:pt>
                <c:pt idx="4">
                  <c:v>8.08</c:v>
                </c:pt>
              </c:numCache>
            </c:numRef>
          </c:val>
          <c:extLst>
            <c:ext xmlns:c16="http://schemas.microsoft.com/office/drawing/2014/chart" uri="{C3380CC4-5D6E-409C-BE32-E72D297353CC}">
              <c16:uniqueId val="{00000000-E9E5-4C7B-BC69-F60B8227EE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29.5</c:v>
                </c:pt>
                <c:pt idx="4">
                  <c:v>30.6</c:v>
                </c:pt>
              </c:numCache>
            </c:numRef>
          </c:val>
          <c:smooth val="0"/>
          <c:extLst>
            <c:ext xmlns:c16="http://schemas.microsoft.com/office/drawing/2014/chart" uri="{C3380CC4-5D6E-409C-BE32-E72D297353CC}">
              <c16:uniqueId val="{00000001-E9E5-4C7B-BC69-F60B8227EE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B8A-4E8C-B256-2753A62286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1.92</c:v>
                </c:pt>
                <c:pt idx="4">
                  <c:v>1.83</c:v>
                </c:pt>
              </c:numCache>
            </c:numRef>
          </c:val>
          <c:smooth val="0"/>
          <c:extLst>
            <c:ext xmlns:c16="http://schemas.microsoft.com/office/drawing/2014/chart" uri="{C3380CC4-5D6E-409C-BE32-E72D297353CC}">
              <c16:uniqueId val="{00000001-DB8A-4E8C-B256-2753A62286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46-4D54-8FC9-90494A18B2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39.08</c:v>
                </c:pt>
                <c:pt idx="4">
                  <c:v>41.56</c:v>
                </c:pt>
              </c:numCache>
            </c:numRef>
          </c:val>
          <c:smooth val="0"/>
          <c:extLst>
            <c:ext xmlns:c16="http://schemas.microsoft.com/office/drawing/2014/chart" uri="{C3380CC4-5D6E-409C-BE32-E72D297353CC}">
              <c16:uniqueId val="{00000001-6446-4D54-8FC9-90494A18B2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38.22</c:v>
                </c:pt>
                <c:pt idx="4">
                  <c:v>38.36</c:v>
                </c:pt>
              </c:numCache>
            </c:numRef>
          </c:val>
          <c:extLst>
            <c:ext xmlns:c16="http://schemas.microsoft.com/office/drawing/2014/chart" uri="{C3380CC4-5D6E-409C-BE32-E72D297353CC}">
              <c16:uniqueId val="{00000000-E3A0-4DA7-BDFE-B372FD4F91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81.33</c:v>
                </c:pt>
                <c:pt idx="4">
                  <c:v>80.81</c:v>
                </c:pt>
              </c:numCache>
            </c:numRef>
          </c:val>
          <c:smooth val="0"/>
          <c:extLst>
            <c:ext xmlns:c16="http://schemas.microsoft.com/office/drawing/2014/chart" uri="{C3380CC4-5D6E-409C-BE32-E72D297353CC}">
              <c16:uniqueId val="{00000001-E3A0-4DA7-BDFE-B372FD4F91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1994.85</c:v>
                </c:pt>
                <c:pt idx="4">
                  <c:v>1872.77</c:v>
                </c:pt>
              </c:numCache>
            </c:numRef>
          </c:val>
          <c:extLst>
            <c:ext xmlns:c16="http://schemas.microsoft.com/office/drawing/2014/chart" uri="{C3380CC4-5D6E-409C-BE32-E72D297353CC}">
              <c16:uniqueId val="{00000000-DB59-4DD6-B384-107297707A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799.11</c:v>
                </c:pt>
                <c:pt idx="4">
                  <c:v>768.62</c:v>
                </c:pt>
              </c:numCache>
            </c:numRef>
          </c:val>
          <c:smooth val="0"/>
          <c:extLst>
            <c:ext xmlns:c16="http://schemas.microsoft.com/office/drawing/2014/chart" uri="{C3380CC4-5D6E-409C-BE32-E72D297353CC}">
              <c16:uniqueId val="{00000001-DB59-4DD6-B384-107297707A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112.12</c:v>
                </c:pt>
                <c:pt idx="4">
                  <c:v>123.26</c:v>
                </c:pt>
              </c:numCache>
            </c:numRef>
          </c:val>
          <c:extLst>
            <c:ext xmlns:c16="http://schemas.microsoft.com/office/drawing/2014/chart" uri="{C3380CC4-5D6E-409C-BE32-E72D297353CC}">
              <c16:uniqueId val="{00000000-2B09-4FFF-84B1-8642EC8FFD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87.69</c:v>
                </c:pt>
                <c:pt idx="4">
                  <c:v>88.06</c:v>
                </c:pt>
              </c:numCache>
            </c:numRef>
          </c:val>
          <c:smooth val="0"/>
          <c:extLst>
            <c:ext xmlns:c16="http://schemas.microsoft.com/office/drawing/2014/chart" uri="{C3380CC4-5D6E-409C-BE32-E72D297353CC}">
              <c16:uniqueId val="{00000001-2B09-4FFF-84B1-8642EC8FFD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155.97</c:v>
                </c:pt>
                <c:pt idx="4">
                  <c:v>142.28</c:v>
                </c:pt>
              </c:numCache>
            </c:numRef>
          </c:val>
          <c:extLst>
            <c:ext xmlns:c16="http://schemas.microsoft.com/office/drawing/2014/chart" uri="{C3380CC4-5D6E-409C-BE32-E72D297353CC}">
              <c16:uniqueId val="{00000000-B01A-4C01-B8A2-C6842CB448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180.07</c:v>
                </c:pt>
                <c:pt idx="4">
                  <c:v>179.32</c:v>
                </c:pt>
              </c:numCache>
            </c:numRef>
          </c:val>
          <c:smooth val="0"/>
          <c:extLst>
            <c:ext xmlns:c16="http://schemas.microsoft.com/office/drawing/2014/chart" uri="{C3380CC4-5D6E-409C-BE32-E72D297353CC}">
              <c16:uniqueId val="{00000001-B01A-4C01-B8A2-C6842CB448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7" zoomScale="115" zoomScaleNormal="11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長洲町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16113</v>
      </c>
      <c r="AM8" s="50"/>
      <c r="AN8" s="50"/>
      <c r="AO8" s="50"/>
      <c r="AP8" s="50"/>
      <c r="AQ8" s="50"/>
      <c r="AR8" s="50"/>
      <c r="AS8" s="50"/>
      <c r="AT8" s="45">
        <f>データ!T6</f>
        <v>19.440000000000001</v>
      </c>
      <c r="AU8" s="45"/>
      <c r="AV8" s="45"/>
      <c r="AW8" s="45"/>
      <c r="AX8" s="45"/>
      <c r="AY8" s="45"/>
      <c r="AZ8" s="45"/>
      <c r="BA8" s="45"/>
      <c r="BB8" s="45">
        <f>データ!U6</f>
        <v>828.86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54.68</v>
      </c>
      <c r="J10" s="45"/>
      <c r="K10" s="45"/>
      <c r="L10" s="45"/>
      <c r="M10" s="45"/>
      <c r="N10" s="45"/>
      <c r="O10" s="45"/>
      <c r="P10" s="45">
        <f>データ!P6</f>
        <v>96.11</v>
      </c>
      <c r="Q10" s="45"/>
      <c r="R10" s="45"/>
      <c r="S10" s="45"/>
      <c r="T10" s="45"/>
      <c r="U10" s="45"/>
      <c r="V10" s="45"/>
      <c r="W10" s="45">
        <f>データ!Q6</f>
        <v>100.08</v>
      </c>
      <c r="X10" s="45"/>
      <c r="Y10" s="45"/>
      <c r="Z10" s="45"/>
      <c r="AA10" s="45"/>
      <c r="AB10" s="45"/>
      <c r="AC10" s="45"/>
      <c r="AD10" s="50">
        <f>データ!R6</f>
        <v>3460</v>
      </c>
      <c r="AE10" s="50"/>
      <c r="AF10" s="50"/>
      <c r="AG10" s="50"/>
      <c r="AH10" s="50"/>
      <c r="AI10" s="50"/>
      <c r="AJ10" s="50"/>
      <c r="AK10" s="2"/>
      <c r="AL10" s="50">
        <f>データ!V6</f>
        <v>15448</v>
      </c>
      <c r="AM10" s="50"/>
      <c r="AN10" s="50"/>
      <c r="AO10" s="50"/>
      <c r="AP10" s="50"/>
      <c r="AQ10" s="50"/>
      <c r="AR10" s="50"/>
      <c r="AS10" s="50"/>
      <c r="AT10" s="45">
        <f>データ!W6</f>
        <v>5.2</v>
      </c>
      <c r="AU10" s="45"/>
      <c r="AV10" s="45"/>
      <c r="AW10" s="45"/>
      <c r="AX10" s="45"/>
      <c r="AY10" s="45"/>
      <c r="AZ10" s="45"/>
      <c r="BA10" s="45"/>
      <c r="BB10" s="45">
        <f>データ!X6</f>
        <v>2970.77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4H2FnT6p2CXG24p7ui0p54HF8QTpe82mUikp/fl5LTM/6hQqP3cvnC9Vnv4P/WrrmTMUxdnbh5SeaA+6fsASg==" saltValue="xtFDr01xOCXmwlYkBKXP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433683</v>
      </c>
      <c r="D6" s="33">
        <f t="shared" si="3"/>
        <v>46</v>
      </c>
      <c r="E6" s="33">
        <f t="shared" si="3"/>
        <v>17</v>
      </c>
      <c r="F6" s="33">
        <f t="shared" si="3"/>
        <v>1</v>
      </c>
      <c r="G6" s="33">
        <f t="shared" si="3"/>
        <v>0</v>
      </c>
      <c r="H6" s="33" t="str">
        <f t="shared" si="3"/>
        <v>熊本県　長洲町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54.68</v>
      </c>
      <c r="P6" s="34">
        <f t="shared" si="3"/>
        <v>96.11</v>
      </c>
      <c r="Q6" s="34">
        <f t="shared" si="3"/>
        <v>100.08</v>
      </c>
      <c r="R6" s="34">
        <f t="shared" si="3"/>
        <v>3460</v>
      </c>
      <c r="S6" s="34">
        <f t="shared" si="3"/>
        <v>16113</v>
      </c>
      <c r="T6" s="34">
        <f t="shared" si="3"/>
        <v>19.440000000000001</v>
      </c>
      <c r="U6" s="34">
        <f t="shared" si="3"/>
        <v>828.86</v>
      </c>
      <c r="V6" s="34">
        <f t="shared" si="3"/>
        <v>15448</v>
      </c>
      <c r="W6" s="34">
        <f t="shared" si="3"/>
        <v>5.2</v>
      </c>
      <c r="X6" s="34">
        <f t="shared" si="3"/>
        <v>2970.77</v>
      </c>
      <c r="Y6" s="35" t="str">
        <f>IF(Y7="",NA(),Y7)</f>
        <v>-</v>
      </c>
      <c r="Z6" s="35" t="str">
        <f t="shared" ref="Z6:AH6" si="4">IF(Z7="",NA(),Z7)</f>
        <v>-</v>
      </c>
      <c r="AA6" s="35" t="str">
        <f t="shared" si="4"/>
        <v>-</v>
      </c>
      <c r="AB6" s="35">
        <f t="shared" si="4"/>
        <v>102.86</v>
      </c>
      <c r="AC6" s="35">
        <f t="shared" si="4"/>
        <v>105.43</v>
      </c>
      <c r="AD6" s="35" t="str">
        <f t="shared" si="4"/>
        <v>-</v>
      </c>
      <c r="AE6" s="35" t="str">
        <f t="shared" si="4"/>
        <v>-</v>
      </c>
      <c r="AF6" s="35" t="str">
        <f t="shared" si="4"/>
        <v>-</v>
      </c>
      <c r="AG6" s="35">
        <f t="shared" si="4"/>
        <v>105.53</v>
      </c>
      <c r="AH6" s="35">
        <f t="shared" si="4"/>
        <v>105.06</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39.08</v>
      </c>
      <c r="AS6" s="35">
        <f t="shared" si="5"/>
        <v>41.56</v>
      </c>
      <c r="AT6" s="34" t="str">
        <f>IF(AT7="","",IF(AT7="-","【-】","【"&amp;SUBSTITUTE(TEXT(AT7,"#,##0.00"),"-","△")&amp;"】"))</f>
        <v>【3.28】</v>
      </c>
      <c r="AU6" s="35" t="str">
        <f>IF(AU7="",NA(),AU7)</f>
        <v>-</v>
      </c>
      <c r="AV6" s="35" t="str">
        <f t="shared" ref="AV6:BD6" si="6">IF(AV7="",NA(),AV7)</f>
        <v>-</v>
      </c>
      <c r="AW6" s="35" t="str">
        <f t="shared" si="6"/>
        <v>-</v>
      </c>
      <c r="AX6" s="35">
        <f t="shared" si="6"/>
        <v>38.22</v>
      </c>
      <c r="AY6" s="35">
        <f t="shared" si="6"/>
        <v>38.36</v>
      </c>
      <c r="AZ6" s="35" t="str">
        <f t="shared" si="6"/>
        <v>-</v>
      </c>
      <c r="BA6" s="35" t="str">
        <f t="shared" si="6"/>
        <v>-</v>
      </c>
      <c r="BB6" s="35" t="str">
        <f t="shared" si="6"/>
        <v>-</v>
      </c>
      <c r="BC6" s="35">
        <f t="shared" si="6"/>
        <v>81.33</v>
      </c>
      <c r="BD6" s="35">
        <f t="shared" si="6"/>
        <v>80.81</v>
      </c>
      <c r="BE6" s="34" t="str">
        <f>IF(BE7="","",IF(BE7="-","【-】","【"&amp;SUBSTITUTE(TEXT(BE7,"#,##0.00"),"-","△")&amp;"】"))</f>
        <v>【69.49】</v>
      </c>
      <c r="BF6" s="35" t="str">
        <f>IF(BF7="",NA(),BF7)</f>
        <v>-</v>
      </c>
      <c r="BG6" s="35" t="str">
        <f t="shared" ref="BG6:BO6" si="7">IF(BG7="",NA(),BG7)</f>
        <v>-</v>
      </c>
      <c r="BH6" s="35" t="str">
        <f t="shared" si="7"/>
        <v>-</v>
      </c>
      <c r="BI6" s="35">
        <f t="shared" si="7"/>
        <v>1994.85</v>
      </c>
      <c r="BJ6" s="35">
        <f t="shared" si="7"/>
        <v>1872.77</v>
      </c>
      <c r="BK6" s="35" t="str">
        <f t="shared" si="7"/>
        <v>-</v>
      </c>
      <c r="BL6" s="35" t="str">
        <f t="shared" si="7"/>
        <v>-</v>
      </c>
      <c r="BM6" s="35" t="str">
        <f t="shared" si="7"/>
        <v>-</v>
      </c>
      <c r="BN6" s="35">
        <f t="shared" si="7"/>
        <v>799.11</v>
      </c>
      <c r="BO6" s="35">
        <f t="shared" si="7"/>
        <v>768.62</v>
      </c>
      <c r="BP6" s="34" t="str">
        <f>IF(BP7="","",IF(BP7="-","【-】","【"&amp;SUBSTITUTE(TEXT(BP7,"#,##0.00"),"-","△")&amp;"】"))</f>
        <v>【682.78】</v>
      </c>
      <c r="BQ6" s="35" t="str">
        <f>IF(BQ7="",NA(),BQ7)</f>
        <v>-</v>
      </c>
      <c r="BR6" s="35" t="str">
        <f t="shared" ref="BR6:BZ6" si="8">IF(BR7="",NA(),BR7)</f>
        <v>-</v>
      </c>
      <c r="BS6" s="35" t="str">
        <f t="shared" si="8"/>
        <v>-</v>
      </c>
      <c r="BT6" s="35">
        <f t="shared" si="8"/>
        <v>112.12</v>
      </c>
      <c r="BU6" s="35">
        <f t="shared" si="8"/>
        <v>123.26</v>
      </c>
      <c r="BV6" s="35" t="str">
        <f t="shared" si="8"/>
        <v>-</v>
      </c>
      <c r="BW6" s="35" t="str">
        <f t="shared" si="8"/>
        <v>-</v>
      </c>
      <c r="BX6" s="35" t="str">
        <f t="shared" si="8"/>
        <v>-</v>
      </c>
      <c r="BY6" s="35">
        <f t="shared" si="8"/>
        <v>87.69</v>
      </c>
      <c r="BZ6" s="35">
        <f t="shared" si="8"/>
        <v>88.06</v>
      </c>
      <c r="CA6" s="34" t="str">
        <f>IF(CA7="","",IF(CA7="-","【-】","【"&amp;SUBSTITUTE(TEXT(CA7,"#,##0.00"),"-","△")&amp;"】"))</f>
        <v>【100.91】</v>
      </c>
      <c r="CB6" s="35" t="str">
        <f>IF(CB7="",NA(),CB7)</f>
        <v>-</v>
      </c>
      <c r="CC6" s="35" t="str">
        <f t="shared" ref="CC6:CK6" si="9">IF(CC7="",NA(),CC7)</f>
        <v>-</v>
      </c>
      <c r="CD6" s="35" t="str">
        <f t="shared" si="9"/>
        <v>-</v>
      </c>
      <c r="CE6" s="35">
        <f t="shared" si="9"/>
        <v>155.97</v>
      </c>
      <c r="CF6" s="35">
        <f t="shared" si="9"/>
        <v>142.28</v>
      </c>
      <c r="CG6" s="35" t="str">
        <f t="shared" si="9"/>
        <v>-</v>
      </c>
      <c r="CH6" s="35" t="str">
        <f t="shared" si="9"/>
        <v>-</v>
      </c>
      <c r="CI6" s="35" t="str">
        <f t="shared" si="9"/>
        <v>-</v>
      </c>
      <c r="CJ6" s="35">
        <f t="shared" si="9"/>
        <v>180.07</v>
      </c>
      <c r="CK6" s="35">
        <f t="shared" si="9"/>
        <v>179.32</v>
      </c>
      <c r="CL6" s="34" t="str">
        <f>IF(CL7="","",IF(CL7="-","【-】","【"&amp;SUBSTITUTE(TEXT(CL7,"#,##0.00"),"-","△")&amp;"】"))</f>
        <v>【136.86】</v>
      </c>
      <c r="CM6" s="35" t="str">
        <f>IF(CM7="",NA(),CM7)</f>
        <v>-</v>
      </c>
      <c r="CN6" s="35" t="str">
        <f t="shared" ref="CN6:CV6" si="10">IF(CN7="",NA(),CN7)</f>
        <v>-</v>
      </c>
      <c r="CO6" s="35" t="str">
        <f t="shared" si="10"/>
        <v>-</v>
      </c>
      <c r="CP6" s="35">
        <f t="shared" si="10"/>
        <v>26.31</v>
      </c>
      <c r="CQ6" s="34">
        <f t="shared" si="10"/>
        <v>0</v>
      </c>
      <c r="CR6" s="35" t="str">
        <f t="shared" si="10"/>
        <v>-</v>
      </c>
      <c r="CS6" s="35" t="str">
        <f t="shared" si="10"/>
        <v>-</v>
      </c>
      <c r="CT6" s="35" t="str">
        <f t="shared" si="10"/>
        <v>-</v>
      </c>
      <c r="CU6" s="35">
        <f t="shared" si="10"/>
        <v>58.4</v>
      </c>
      <c r="CV6" s="35">
        <f t="shared" si="10"/>
        <v>58</v>
      </c>
      <c r="CW6" s="34" t="str">
        <f>IF(CW7="","",IF(CW7="-","【-】","【"&amp;SUBSTITUTE(TEXT(CW7,"#,##0.00"),"-","△")&amp;"】"))</f>
        <v>【58.98】</v>
      </c>
      <c r="CX6" s="35" t="str">
        <f>IF(CX7="",NA(),CX7)</f>
        <v>-</v>
      </c>
      <c r="CY6" s="35" t="str">
        <f t="shared" ref="CY6:DG6" si="11">IF(CY7="",NA(),CY7)</f>
        <v>-</v>
      </c>
      <c r="CZ6" s="35" t="str">
        <f t="shared" si="11"/>
        <v>-</v>
      </c>
      <c r="DA6" s="35">
        <f t="shared" si="11"/>
        <v>90.51</v>
      </c>
      <c r="DB6" s="35">
        <f t="shared" si="11"/>
        <v>91.06</v>
      </c>
      <c r="DC6" s="35" t="str">
        <f t="shared" si="11"/>
        <v>-</v>
      </c>
      <c r="DD6" s="35" t="str">
        <f t="shared" si="11"/>
        <v>-</v>
      </c>
      <c r="DE6" s="35" t="str">
        <f t="shared" si="11"/>
        <v>-</v>
      </c>
      <c r="DF6" s="35">
        <f t="shared" si="11"/>
        <v>89.68</v>
      </c>
      <c r="DG6" s="35">
        <f t="shared" si="11"/>
        <v>89.79</v>
      </c>
      <c r="DH6" s="34" t="str">
        <f>IF(DH7="","",IF(DH7="-","【-】","【"&amp;SUBSTITUTE(TEXT(DH7,"#,##0.00"),"-","△")&amp;"】"))</f>
        <v>【95.20】</v>
      </c>
      <c r="DI6" s="35" t="str">
        <f>IF(DI7="",NA(),DI7)</f>
        <v>-</v>
      </c>
      <c r="DJ6" s="35" t="str">
        <f t="shared" ref="DJ6:DR6" si="12">IF(DJ7="",NA(),DJ7)</f>
        <v>-</v>
      </c>
      <c r="DK6" s="35" t="str">
        <f t="shared" si="12"/>
        <v>-</v>
      </c>
      <c r="DL6" s="35">
        <f t="shared" si="12"/>
        <v>4.53</v>
      </c>
      <c r="DM6" s="35">
        <f t="shared" si="12"/>
        <v>8.08</v>
      </c>
      <c r="DN6" s="35" t="str">
        <f t="shared" si="12"/>
        <v>-</v>
      </c>
      <c r="DO6" s="35" t="str">
        <f t="shared" si="12"/>
        <v>-</v>
      </c>
      <c r="DP6" s="35" t="str">
        <f t="shared" si="12"/>
        <v>-</v>
      </c>
      <c r="DQ6" s="35">
        <f t="shared" si="12"/>
        <v>29.5</v>
      </c>
      <c r="DR6" s="35">
        <f t="shared" si="12"/>
        <v>30.6</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1.92</v>
      </c>
      <c r="EC6" s="35">
        <f t="shared" si="13"/>
        <v>1.83</v>
      </c>
      <c r="ED6" s="34" t="str">
        <f>IF(ED7="","",IF(ED7="-","【-】","【"&amp;SUBSTITUTE(TEXT(ED7,"#,##0.00"),"-","△")&amp;"】"))</f>
        <v>【5.64】</v>
      </c>
      <c r="EE6" s="35" t="str">
        <f>IF(EE7="",NA(),EE7)</f>
        <v>-</v>
      </c>
      <c r="EF6" s="35" t="str">
        <f t="shared" ref="EF6:EN6" si="14">IF(EF7="",NA(),EF7)</f>
        <v>-</v>
      </c>
      <c r="EG6" s="35" t="str">
        <f t="shared" si="14"/>
        <v>-</v>
      </c>
      <c r="EH6" s="35">
        <f t="shared" si="14"/>
        <v>0.06</v>
      </c>
      <c r="EI6" s="34">
        <f t="shared" si="14"/>
        <v>0</v>
      </c>
      <c r="EJ6" s="35" t="str">
        <f t="shared" si="14"/>
        <v>-</v>
      </c>
      <c r="EK6" s="35" t="str">
        <f t="shared" si="14"/>
        <v>-</v>
      </c>
      <c r="EL6" s="35" t="str">
        <f t="shared" si="14"/>
        <v>-</v>
      </c>
      <c r="EM6" s="35">
        <f t="shared" si="14"/>
        <v>0.23</v>
      </c>
      <c r="EN6" s="35">
        <f t="shared" si="14"/>
        <v>0.21</v>
      </c>
      <c r="EO6" s="34" t="str">
        <f>IF(EO7="","",IF(EO7="-","【-】","【"&amp;SUBSTITUTE(TEXT(EO7,"#,##0.00"),"-","△")&amp;"】"))</f>
        <v>【0.23】</v>
      </c>
    </row>
    <row r="7" spans="1:148" s="36" customFormat="1" x14ac:dyDescent="0.15">
      <c r="A7" s="28"/>
      <c r="B7" s="37">
        <v>2018</v>
      </c>
      <c r="C7" s="37">
        <v>433683</v>
      </c>
      <c r="D7" s="37">
        <v>46</v>
      </c>
      <c r="E7" s="37">
        <v>17</v>
      </c>
      <c r="F7" s="37">
        <v>1</v>
      </c>
      <c r="G7" s="37">
        <v>0</v>
      </c>
      <c r="H7" s="37" t="s">
        <v>96</v>
      </c>
      <c r="I7" s="37" t="s">
        <v>97</v>
      </c>
      <c r="J7" s="37" t="s">
        <v>98</v>
      </c>
      <c r="K7" s="37" t="s">
        <v>99</v>
      </c>
      <c r="L7" s="37" t="s">
        <v>100</v>
      </c>
      <c r="M7" s="37" t="s">
        <v>101</v>
      </c>
      <c r="N7" s="38" t="s">
        <v>102</v>
      </c>
      <c r="O7" s="38">
        <v>54.68</v>
      </c>
      <c r="P7" s="38">
        <v>96.11</v>
      </c>
      <c r="Q7" s="38">
        <v>100.08</v>
      </c>
      <c r="R7" s="38">
        <v>3460</v>
      </c>
      <c r="S7" s="38">
        <v>16113</v>
      </c>
      <c r="T7" s="38">
        <v>19.440000000000001</v>
      </c>
      <c r="U7" s="38">
        <v>828.86</v>
      </c>
      <c r="V7" s="38">
        <v>15448</v>
      </c>
      <c r="W7" s="38">
        <v>5.2</v>
      </c>
      <c r="X7" s="38">
        <v>2970.77</v>
      </c>
      <c r="Y7" s="38" t="s">
        <v>102</v>
      </c>
      <c r="Z7" s="38" t="s">
        <v>102</v>
      </c>
      <c r="AA7" s="38" t="s">
        <v>102</v>
      </c>
      <c r="AB7" s="38">
        <v>102.86</v>
      </c>
      <c r="AC7" s="38">
        <v>105.43</v>
      </c>
      <c r="AD7" s="38" t="s">
        <v>102</v>
      </c>
      <c r="AE7" s="38" t="s">
        <v>102</v>
      </c>
      <c r="AF7" s="38" t="s">
        <v>102</v>
      </c>
      <c r="AG7" s="38">
        <v>105.53</v>
      </c>
      <c r="AH7" s="38">
        <v>105.06</v>
      </c>
      <c r="AI7" s="38">
        <v>108.69</v>
      </c>
      <c r="AJ7" s="38" t="s">
        <v>102</v>
      </c>
      <c r="AK7" s="38" t="s">
        <v>102</v>
      </c>
      <c r="AL7" s="38" t="s">
        <v>102</v>
      </c>
      <c r="AM7" s="38">
        <v>0</v>
      </c>
      <c r="AN7" s="38">
        <v>0</v>
      </c>
      <c r="AO7" s="38" t="s">
        <v>102</v>
      </c>
      <c r="AP7" s="38" t="s">
        <v>102</v>
      </c>
      <c r="AQ7" s="38" t="s">
        <v>102</v>
      </c>
      <c r="AR7" s="38">
        <v>39.08</v>
      </c>
      <c r="AS7" s="38">
        <v>41.56</v>
      </c>
      <c r="AT7" s="38">
        <v>3.28</v>
      </c>
      <c r="AU7" s="38" t="s">
        <v>102</v>
      </c>
      <c r="AV7" s="38" t="s">
        <v>102</v>
      </c>
      <c r="AW7" s="38" t="s">
        <v>102</v>
      </c>
      <c r="AX7" s="38">
        <v>38.22</v>
      </c>
      <c r="AY7" s="38">
        <v>38.36</v>
      </c>
      <c r="AZ7" s="38" t="s">
        <v>102</v>
      </c>
      <c r="BA7" s="38" t="s">
        <v>102</v>
      </c>
      <c r="BB7" s="38" t="s">
        <v>102</v>
      </c>
      <c r="BC7" s="38">
        <v>81.33</v>
      </c>
      <c r="BD7" s="38">
        <v>80.81</v>
      </c>
      <c r="BE7" s="38">
        <v>69.489999999999995</v>
      </c>
      <c r="BF7" s="38" t="s">
        <v>102</v>
      </c>
      <c r="BG7" s="38" t="s">
        <v>102</v>
      </c>
      <c r="BH7" s="38" t="s">
        <v>102</v>
      </c>
      <c r="BI7" s="38">
        <v>1994.85</v>
      </c>
      <c r="BJ7" s="38">
        <v>1872.77</v>
      </c>
      <c r="BK7" s="38" t="s">
        <v>102</v>
      </c>
      <c r="BL7" s="38" t="s">
        <v>102</v>
      </c>
      <c r="BM7" s="38" t="s">
        <v>102</v>
      </c>
      <c r="BN7" s="38">
        <v>799.11</v>
      </c>
      <c r="BO7" s="38">
        <v>768.62</v>
      </c>
      <c r="BP7" s="38">
        <v>682.78</v>
      </c>
      <c r="BQ7" s="38" t="s">
        <v>102</v>
      </c>
      <c r="BR7" s="38" t="s">
        <v>102</v>
      </c>
      <c r="BS7" s="38" t="s">
        <v>102</v>
      </c>
      <c r="BT7" s="38">
        <v>112.12</v>
      </c>
      <c r="BU7" s="38">
        <v>123.26</v>
      </c>
      <c r="BV7" s="38" t="s">
        <v>102</v>
      </c>
      <c r="BW7" s="38" t="s">
        <v>102</v>
      </c>
      <c r="BX7" s="38" t="s">
        <v>102</v>
      </c>
      <c r="BY7" s="38">
        <v>87.69</v>
      </c>
      <c r="BZ7" s="38">
        <v>88.06</v>
      </c>
      <c r="CA7" s="38">
        <v>100.91</v>
      </c>
      <c r="CB7" s="38" t="s">
        <v>102</v>
      </c>
      <c r="CC7" s="38" t="s">
        <v>102</v>
      </c>
      <c r="CD7" s="38" t="s">
        <v>102</v>
      </c>
      <c r="CE7" s="38">
        <v>155.97</v>
      </c>
      <c r="CF7" s="38">
        <v>142.28</v>
      </c>
      <c r="CG7" s="38" t="s">
        <v>102</v>
      </c>
      <c r="CH7" s="38" t="s">
        <v>102</v>
      </c>
      <c r="CI7" s="38" t="s">
        <v>102</v>
      </c>
      <c r="CJ7" s="38">
        <v>180.07</v>
      </c>
      <c r="CK7" s="38">
        <v>179.32</v>
      </c>
      <c r="CL7" s="38">
        <v>136.86000000000001</v>
      </c>
      <c r="CM7" s="38" t="s">
        <v>102</v>
      </c>
      <c r="CN7" s="38" t="s">
        <v>102</v>
      </c>
      <c r="CO7" s="38" t="s">
        <v>102</v>
      </c>
      <c r="CP7" s="38">
        <v>26.31</v>
      </c>
      <c r="CQ7" s="38">
        <v>0</v>
      </c>
      <c r="CR7" s="38" t="s">
        <v>102</v>
      </c>
      <c r="CS7" s="38" t="s">
        <v>102</v>
      </c>
      <c r="CT7" s="38" t="s">
        <v>102</v>
      </c>
      <c r="CU7" s="38">
        <v>58.4</v>
      </c>
      <c r="CV7" s="38">
        <v>58</v>
      </c>
      <c r="CW7" s="38">
        <v>58.98</v>
      </c>
      <c r="CX7" s="38" t="s">
        <v>102</v>
      </c>
      <c r="CY7" s="38" t="s">
        <v>102</v>
      </c>
      <c r="CZ7" s="38" t="s">
        <v>102</v>
      </c>
      <c r="DA7" s="38">
        <v>90.51</v>
      </c>
      <c r="DB7" s="38">
        <v>91.06</v>
      </c>
      <c r="DC7" s="38" t="s">
        <v>102</v>
      </c>
      <c r="DD7" s="38" t="s">
        <v>102</v>
      </c>
      <c r="DE7" s="38" t="s">
        <v>102</v>
      </c>
      <c r="DF7" s="38">
        <v>89.68</v>
      </c>
      <c r="DG7" s="38">
        <v>89.79</v>
      </c>
      <c r="DH7" s="38">
        <v>95.2</v>
      </c>
      <c r="DI7" s="38" t="s">
        <v>102</v>
      </c>
      <c r="DJ7" s="38" t="s">
        <v>102</v>
      </c>
      <c r="DK7" s="38" t="s">
        <v>102</v>
      </c>
      <c r="DL7" s="38">
        <v>4.53</v>
      </c>
      <c r="DM7" s="38">
        <v>8.08</v>
      </c>
      <c r="DN7" s="38" t="s">
        <v>102</v>
      </c>
      <c r="DO7" s="38" t="s">
        <v>102</v>
      </c>
      <c r="DP7" s="38" t="s">
        <v>102</v>
      </c>
      <c r="DQ7" s="38">
        <v>29.5</v>
      </c>
      <c r="DR7" s="38">
        <v>30.6</v>
      </c>
      <c r="DS7" s="38">
        <v>38.6</v>
      </c>
      <c r="DT7" s="38" t="s">
        <v>102</v>
      </c>
      <c r="DU7" s="38" t="s">
        <v>102</v>
      </c>
      <c r="DV7" s="38" t="s">
        <v>102</v>
      </c>
      <c r="DW7" s="38">
        <v>0</v>
      </c>
      <c r="DX7" s="38">
        <v>0</v>
      </c>
      <c r="DY7" s="38" t="s">
        <v>102</v>
      </c>
      <c r="DZ7" s="38" t="s">
        <v>102</v>
      </c>
      <c r="EA7" s="38" t="s">
        <v>102</v>
      </c>
      <c r="EB7" s="38">
        <v>1.92</v>
      </c>
      <c r="EC7" s="38">
        <v>1.83</v>
      </c>
      <c r="ED7" s="38">
        <v>5.64</v>
      </c>
      <c r="EE7" s="38" t="s">
        <v>102</v>
      </c>
      <c r="EF7" s="38" t="s">
        <v>102</v>
      </c>
      <c r="EG7" s="38" t="s">
        <v>102</v>
      </c>
      <c r="EH7" s="38">
        <v>0.06</v>
      </c>
      <c r="EI7" s="38">
        <v>0</v>
      </c>
      <c r="EJ7" s="38" t="s">
        <v>102</v>
      </c>
      <c r="EK7" s="38" t="s">
        <v>102</v>
      </c>
      <c r="EL7" s="38" t="s">
        <v>102</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n269</cp:lastModifiedBy>
  <dcterms:created xsi:type="dcterms:W3CDTF">2019-12-05T04:47:58Z</dcterms:created>
  <dcterms:modified xsi:type="dcterms:W3CDTF">2020-02-04T07:24:44Z</dcterms:modified>
  <cp:category/>
</cp:coreProperties>
</file>