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03_人吉市【上水道、下水道】格納済\下水道（法適）\"/>
    </mc:Choice>
  </mc:AlternateContent>
  <workbookProtection workbookAlgorithmName="SHA-512" workbookHashValue="3cU7xJVarunWQB9XdGqoVtg5IRpeqhmtLVz0sNo6b/M1qvkC9sLyeFph7mG4HEfMOotjUcNj22j/Xa8fzPbeMw==" workbookSaltValue="MpijiW4lSZz3KYS42R0qEg==" workbookSpinCount="100000" lockStructure="1"/>
  <bookViews>
    <workbookView xWindow="0" yWindow="0" windowWidth="20490" windowHeight="7830"/>
  </bookViews>
  <sheets>
    <sheet name="法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<sst xmlns="http://schemas.openxmlformats.org/spreadsheetml/2006/main" count="245" uniqueCount="111">
  <si>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</si>
  <si>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</si>
  <si>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</si>
  <si>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</si>
  <si>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</si>
  <si>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</si>
  <si>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</si>
  <si>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</si>
  <si>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</si>
  <si>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</si>
  <si>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</si>
  <si>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</si>
  <si>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</si>
  <si>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</si>
  <si>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</si>
  <si>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</si>
  <si>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</si>
  <si>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</si>
  <si>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</si>
  <si>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</si>
  <si>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</si>
  <si>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</si>
  <si>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</si>
  <si>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</si>
  <si>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</si>
  <si>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</si>
  <si>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</si>
  <si>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</si>
  <si>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</si>
  <si>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</si>
  <si>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</si>
  <si>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</si>
  <si>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</si>
  <si>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</si>
  <si>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</si>
  <si>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</si>
  <si>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</si>
  <si>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</si>
  <si>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</si>
  <si>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</si>
  <si>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</si>
  <si>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</si>
  <si>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</si>
  <si>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</si>
  <si>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</si>
  <si>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</si>
  <si>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</si>
  <si>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</si>
  <si>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</si>
  <si>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</si>
  <si>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</si>
  <si>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</si>
  <si>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</si>
  <si>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</si>
  <si>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</si>
  <si>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</si>
  <si>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</si>
  <si>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</si>
  <si>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</si>
  <si>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</si>
  <si>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</si>
  <si>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</si>
  <si>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</si>
  <si>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</si>
  <si>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</si>
  <si>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</si>
  <si>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</si>
  <si>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</si>
  <si>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</si>
  <si>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</si>
  <si>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</si>
  <si>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</si>
  <si>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</si>
  <si>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</si>
  <si>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</si>
  <si>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</si>
  <si>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</si>
  <si>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</si>
  <si>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</si>
  <si>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</si>
  <si>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</si>
  <si>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</si>
  <si>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</si>
  <si>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</si>
  <si>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</si>
  <si>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</si>
  <si>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</si>
  <si>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</si>
  <si>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</si>
  <si>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</si>
  <si>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</si>
  <si>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</si>
  <si>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</si>
  <si>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</si>
  <si>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</si>
  <si>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</si>
  <si>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人吉市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</si>
  <si>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</si>
  <si>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</si>
  <si>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</si>
  <si>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</si>
  <si>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</si>
  <si>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</si>
  <si>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</si>
  <si>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</si>
  <si>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</si>
  <si>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</si>
  <si>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</si>
  <si>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経営の健全性・効率性については、上記で述べたように改善の傾向はみられたが、下水道使用料の減収は避けられない状況であることには変わりない。
　年数経過による施設等の維持管理費の増大も懸念されることから、各指標の悪化も考えられる。そのような状況に陥らないためにも、今後策定する経営戦略とストックマネジメントの整合性を図りながら、施設・設備の更新に伴う機器の性能向上による経費削減や処理施設等の規模の縮小、民間委託の活用を今後も進めていく。
</t>
    <rPh sb="1" eb="3">
      <t>ケイエイ</t>
    </rPh>
    <rPh sb="71" eb="73">
      <t>ネンスウ</t>
    </rPh>
    <rPh sb="73" eb="75">
      <t>ケイカ</t>
    </rPh>
    <rPh sb="78" eb="80">
      <t>シセツ</t>
    </rPh>
    <rPh sb="80" eb="81">
      <t>トウ</t>
    </rPh>
    <rPh sb="82" eb="84">
      <t>イジ</t>
    </rPh>
    <rPh sb="84" eb="87">
      <t>カンリヒ</t>
    </rPh>
    <rPh sb="88" eb="90">
      <t>ゾウダイ</t>
    </rPh>
    <rPh sb="91" eb="93">
      <t>ケネン</t>
    </rPh>
    <rPh sb="101" eb="104">
      <t>カクシヒョウ</t>
    </rPh>
    <rPh sb="105" eb="107">
      <t>アッカ</t>
    </rPh>
    <rPh sb="108" eb="109">
      <t>カンガ</t>
    </rPh>
    <rPh sb="119" eb="121">
      <t>ジョウキョウ</t>
    </rPh>
    <rPh sb="122" eb="123">
      <t>オチイ</t>
    </rPh>
    <rPh sb="131" eb="133">
      <t>コンゴ</t>
    </rPh>
    <rPh sb="133" eb="135">
      <t>サクテイ</t>
    </rPh>
    <rPh sb="137" eb="139">
      <t>ケイエイ</t>
    </rPh>
    <rPh sb="139" eb="141">
      <t>センリャク</t>
    </rPh>
    <rPh sb="153" eb="156">
      <t>セイゴウセイ</t>
    </rPh>
    <rPh sb="157" eb="158">
      <t>ハカ</t>
    </rPh>
    <rPh sb="172" eb="173">
      <t>トモナ</t>
    </rPh>
    <rPh sb="189" eb="191">
      <t>ショリ</t>
    </rPh>
    <rPh sb="191" eb="193">
      <t>シセツ</t>
    </rPh>
    <rPh sb="193" eb="194">
      <t>トウ</t>
    </rPh>
    <phoneticPr fontId="4"/>
  </si>
  <si>
    <t>　平成30年度決算においては、昨年度より改善がみられる状況ではあるが、③流動比率、⑥汚水処理原価では類似団体平均値に及ばない状況であり、⑦施設利用率は平均値を上回っているが、更なる改善が必要であると思われる。
①経常収支比率は、下水道使用料の減収が進む中で経常経費の削減や下水道接続の啓発・促進が重要であると考える。
③流動比率は、昨年度同様類似団体と比較すると大きく下回っている。ただ、当初整備時期の償還が完済しつつあるので、流動負債の減少により今後は改善が見込まれる。
⑤経費回収率については、昨年度より下水道使用料が減少したものの汚水処理費も減少したため、前年度より改善している。償還金の完済が進み利息の支払額は減少しつつあるが、更なる経費削減はもとより、接続率の向上にも努める必要がある。
⑥汚水処理原価については、接続人口の減少等に伴い有収水量が減少傾向であり、⑤経費回収率と同様に経費削減と⑦施設利用率から分析されるように、施設の更新等の際にはダウンサイジングの検討が必要であると考える。
⑧水洗化率については、ほぼ横ばいの状況であるので、使用料の確保、水質保全のためにも、「下水道の日」に伴う水洗化の啓発活動など機会を通して推進していきたい。</t>
    <rPh sb="1" eb="3">
      <t>ヘイセイ</t>
    </rPh>
    <rPh sb="5" eb="7">
      <t>ネンド</t>
    </rPh>
    <rPh sb="7" eb="9">
      <t>ケッサン</t>
    </rPh>
    <rPh sb="15" eb="18">
      <t>サクネンド</t>
    </rPh>
    <rPh sb="20" eb="22">
      <t>カイゼン</t>
    </rPh>
    <rPh sb="27" eb="29">
      <t>ジョウキョウ</t>
    </rPh>
    <rPh sb="36" eb="38">
      <t>リュウドウ</t>
    </rPh>
    <rPh sb="38" eb="40">
      <t>ヒリツ</t>
    </rPh>
    <rPh sb="42" eb="44">
      <t>オスイ</t>
    </rPh>
    <rPh sb="44" eb="46">
      <t>ショリ</t>
    </rPh>
    <rPh sb="46" eb="48">
      <t>ゲンカ</t>
    </rPh>
    <rPh sb="50" eb="52">
      <t>ルイジ</t>
    </rPh>
    <rPh sb="52" eb="54">
      <t>ダンタイ</t>
    </rPh>
    <rPh sb="54" eb="57">
      <t>ヘイキンチ</t>
    </rPh>
    <rPh sb="58" eb="59">
      <t>オヨ</t>
    </rPh>
    <rPh sb="62" eb="64">
      <t>ジョウキョウ</t>
    </rPh>
    <rPh sb="75" eb="78">
      <t>ヘイキンチ</t>
    </rPh>
    <rPh sb="79" eb="81">
      <t>ウワマワ</t>
    </rPh>
    <rPh sb="87" eb="88">
      <t>サラ</t>
    </rPh>
    <rPh sb="90" eb="92">
      <t>カイゼン</t>
    </rPh>
    <rPh sb="93" eb="95">
      <t>ヒツヨウ</t>
    </rPh>
    <rPh sb="99" eb="100">
      <t>オモ</t>
    </rPh>
    <rPh sb="106" eb="112">
      <t>ケイジョウシュウシヒリツ</t>
    </rPh>
    <rPh sb="114" eb="117">
      <t>ゲスイドウ</t>
    </rPh>
    <rPh sb="117" eb="120">
      <t>シヨウリョウ</t>
    </rPh>
    <rPh sb="121" eb="123">
      <t>ゲンシュウ</t>
    </rPh>
    <rPh sb="124" eb="125">
      <t>スス</t>
    </rPh>
    <rPh sb="126" eb="127">
      <t>ナカ</t>
    </rPh>
    <rPh sb="128" eb="130">
      <t>ケイジョウ</t>
    </rPh>
    <rPh sb="130" eb="132">
      <t>ケイヒ</t>
    </rPh>
    <rPh sb="133" eb="135">
      <t>サクゲン</t>
    </rPh>
    <rPh sb="136" eb="139">
      <t>ゲスイドウ</t>
    </rPh>
    <rPh sb="139" eb="141">
      <t>セツゾク</t>
    </rPh>
    <rPh sb="142" eb="144">
      <t>ケイハツ</t>
    </rPh>
    <rPh sb="145" eb="147">
      <t>ソクシン</t>
    </rPh>
    <rPh sb="148" eb="150">
      <t>ジュウヨウ</t>
    </rPh>
    <rPh sb="154" eb="155">
      <t>カンガ</t>
    </rPh>
    <rPh sb="160" eb="162">
      <t>リュウドウ</t>
    </rPh>
    <rPh sb="162" eb="164">
      <t>ヒリツ</t>
    </rPh>
    <rPh sb="166" eb="169">
      <t>サクネンド</t>
    </rPh>
    <rPh sb="169" eb="171">
      <t>ドウヨウ</t>
    </rPh>
    <rPh sb="171" eb="173">
      <t>ルイジ</t>
    </rPh>
    <rPh sb="173" eb="175">
      <t>ダンタイ</t>
    </rPh>
    <rPh sb="176" eb="178">
      <t>ヒカク</t>
    </rPh>
    <rPh sb="181" eb="182">
      <t>オオ</t>
    </rPh>
    <rPh sb="184" eb="186">
      <t>シタマワ</t>
    </rPh>
    <rPh sb="194" eb="196">
      <t>トウショ</t>
    </rPh>
    <rPh sb="196" eb="198">
      <t>セイビ</t>
    </rPh>
    <rPh sb="198" eb="200">
      <t>ジキ</t>
    </rPh>
    <rPh sb="201" eb="203">
      <t>ショウカン</t>
    </rPh>
    <rPh sb="204" eb="206">
      <t>カンサイ</t>
    </rPh>
    <rPh sb="214" eb="216">
      <t>リュウドウ</t>
    </rPh>
    <rPh sb="216" eb="218">
      <t>フサイ</t>
    </rPh>
    <rPh sb="219" eb="221">
      <t>ゲンショウ</t>
    </rPh>
    <rPh sb="224" eb="226">
      <t>コンゴ</t>
    </rPh>
    <rPh sb="227" eb="229">
      <t>カイゼン</t>
    </rPh>
    <rPh sb="230" eb="232">
      <t>ミコ</t>
    </rPh>
    <rPh sb="238" eb="242">
      <t>ケイヒカイシュウ</t>
    </rPh>
    <rPh sb="242" eb="243">
      <t>リツ</t>
    </rPh>
    <rPh sb="249" eb="252">
      <t>サクネンド</t>
    </rPh>
    <rPh sb="268" eb="270">
      <t>オスイ</t>
    </rPh>
    <rPh sb="270" eb="272">
      <t>ショリ</t>
    </rPh>
    <rPh sb="272" eb="273">
      <t>ヒ</t>
    </rPh>
    <rPh sb="274" eb="276">
      <t>ゲンショウ</t>
    </rPh>
    <rPh sb="281" eb="284">
      <t>ゼンネンド</t>
    </rPh>
    <rPh sb="286" eb="288">
      <t>カイゼン</t>
    </rPh>
    <rPh sb="293" eb="296">
      <t>ショウカンキン</t>
    </rPh>
    <rPh sb="297" eb="299">
      <t>カンサイ</t>
    </rPh>
    <rPh sb="300" eb="301">
      <t>スス</t>
    </rPh>
    <rPh sb="302" eb="304">
      <t>リソク</t>
    </rPh>
    <rPh sb="305" eb="307">
      <t>シハラ</t>
    </rPh>
    <rPh sb="307" eb="308">
      <t>ガク</t>
    </rPh>
    <rPh sb="309" eb="311">
      <t>ゲンショウ</t>
    </rPh>
    <rPh sb="318" eb="319">
      <t>サラ</t>
    </rPh>
    <rPh sb="321" eb="323">
      <t>ケイヒ</t>
    </rPh>
    <rPh sb="323" eb="325">
      <t>サクゲン</t>
    </rPh>
    <rPh sb="331" eb="333">
      <t>セツゾク</t>
    </rPh>
    <rPh sb="333" eb="334">
      <t>リツ</t>
    </rPh>
    <rPh sb="335" eb="337">
      <t>コウジョウ</t>
    </rPh>
    <rPh sb="339" eb="340">
      <t>ツト</t>
    </rPh>
    <rPh sb="342" eb="344">
      <t>ヒツヨウ</t>
    </rPh>
    <rPh sb="350" eb="352">
      <t>オスイ</t>
    </rPh>
    <rPh sb="352" eb="354">
      <t>ショリ</t>
    </rPh>
    <rPh sb="354" eb="356">
      <t>ゲンカ</t>
    </rPh>
    <rPh sb="362" eb="364">
      <t>セツゾク</t>
    </rPh>
    <rPh sb="364" eb="366">
      <t>ジンコウ</t>
    </rPh>
    <rPh sb="367" eb="369">
      <t>ゲンショウ</t>
    </rPh>
    <rPh sb="369" eb="370">
      <t>トウ</t>
    </rPh>
    <rPh sb="371" eb="372">
      <t>トモナ</t>
    </rPh>
    <rPh sb="373" eb="375">
      <t>ユウシュウ</t>
    </rPh>
    <rPh sb="375" eb="377">
      <t>スイリョウ</t>
    </rPh>
    <rPh sb="378" eb="380">
      <t>ゲンショウ</t>
    </rPh>
    <rPh sb="380" eb="382">
      <t>ケイコウ</t>
    </rPh>
    <rPh sb="387" eb="392">
      <t>ケイヒカイシュウリツ</t>
    </rPh>
    <rPh sb="393" eb="395">
      <t>ドウヨウ</t>
    </rPh>
    <rPh sb="396" eb="398">
      <t>ケイヒ</t>
    </rPh>
    <rPh sb="398" eb="400">
      <t>サクゲン</t>
    </rPh>
    <rPh sb="402" eb="404">
      <t>シセツ</t>
    </rPh>
    <rPh sb="404" eb="407">
      <t>リヨウリツ</t>
    </rPh>
    <rPh sb="409" eb="411">
      <t>ブンセキ</t>
    </rPh>
    <rPh sb="418" eb="420">
      <t>シセツ</t>
    </rPh>
    <rPh sb="421" eb="423">
      <t>コウシン</t>
    </rPh>
    <rPh sb="423" eb="424">
      <t>トウ</t>
    </rPh>
    <rPh sb="425" eb="426">
      <t>サイ</t>
    </rPh>
    <rPh sb="437" eb="439">
      <t>ケントウ</t>
    </rPh>
    <rPh sb="440" eb="442">
      <t>ヒツヨウ</t>
    </rPh>
    <rPh sb="446" eb="447">
      <t>カンガ</t>
    </rPh>
    <rPh sb="452" eb="455">
      <t>スイセンカ</t>
    </rPh>
    <rPh sb="455" eb="456">
      <t>リツ</t>
    </rPh>
    <rPh sb="464" eb="465">
      <t>ヨコ</t>
    </rPh>
    <rPh sb="468" eb="470">
      <t>ジョウキョウ</t>
    </rPh>
    <rPh sb="476" eb="479">
      <t>シヨウリョウ</t>
    </rPh>
    <rPh sb="480" eb="482">
      <t>カクホ</t>
    </rPh>
    <rPh sb="483" eb="487">
      <t>スイシツホゼン</t>
    </rPh>
    <rPh sb="494" eb="497">
      <t>ゲスイドウ</t>
    </rPh>
    <rPh sb="498" eb="499">
      <t>ヒ</t>
    </rPh>
    <rPh sb="501" eb="502">
      <t>トモナ</t>
    </rPh>
    <rPh sb="503" eb="506">
      <t>スイセンカ</t>
    </rPh>
    <rPh sb="507" eb="511">
      <t>ケイハツカツドウ</t>
    </rPh>
    <rPh sb="513" eb="515">
      <t>キカイ</t>
    </rPh>
    <rPh sb="516" eb="517">
      <t>トオ</t>
    </rPh>
    <rPh sb="519" eb="521">
      <t>スイシン</t>
    </rPh>
    <phoneticPr fontId="4"/>
  </si>
  <si>
    <t>　供用開始から35年以上経過しており、①有形固定資産減価償却率は、類似団体と同様に上昇傾向であり、施設等の老朽化対策が今後の事業運営おいて重要になることが考えられる。
②管渠老朽化率については、耐用年数をまだ迎えていないため数値が「0」となっているが、近い将来指標が発現することは明らかである。
　現在策定を進めているストックマネジメントにおいて、リスク回避も含めた施設等の更新や長寿命化を図る方向ではあるが、今後の事業の財政状況や上記で述べたように施設の効率化も併せた老朽化対策を進めていく必要がある。</t>
    <rPh sb="1" eb="3">
      <t>キョウヨウ</t>
    </rPh>
    <rPh sb="3" eb="5">
      <t>カイシ</t>
    </rPh>
    <rPh sb="9" eb="10">
      <t>ネン</t>
    </rPh>
    <rPh sb="10" eb="12">
      <t>イジョウ</t>
    </rPh>
    <rPh sb="12" eb="14">
      <t>ケイカ</t>
    </rPh>
    <rPh sb="20" eb="22">
      <t>ユウケイ</t>
    </rPh>
    <rPh sb="22" eb="24">
      <t>コテイ</t>
    </rPh>
    <rPh sb="24" eb="26">
      <t>シサン</t>
    </rPh>
    <rPh sb="26" eb="28">
      <t>ゲンカ</t>
    </rPh>
    <rPh sb="28" eb="30">
      <t>ショウキャク</t>
    </rPh>
    <rPh sb="30" eb="31">
      <t>リツ</t>
    </rPh>
    <rPh sb="33" eb="35">
      <t>ルイジ</t>
    </rPh>
    <rPh sb="35" eb="37">
      <t>ダンタイ</t>
    </rPh>
    <rPh sb="38" eb="40">
      <t>ドウヨウ</t>
    </rPh>
    <rPh sb="41" eb="43">
      <t>ジョウショウ</t>
    </rPh>
    <rPh sb="43" eb="45">
      <t>ケイコウ</t>
    </rPh>
    <rPh sb="49" eb="51">
      <t>シセツ</t>
    </rPh>
    <rPh sb="51" eb="52">
      <t>トウ</t>
    </rPh>
    <rPh sb="53" eb="56">
      <t>ロウキュウカ</t>
    </rPh>
    <rPh sb="56" eb="58">
      <t>タイサク</t>
    </rPh>
    <rPh sb="59" eb="61">
      <t>コンゴ</t>
    </rPh>
    <rPh sb="62" eb="66">
      <t>ジギョウウンエイ</t>
    </rPh>
    <rPh sb="69" eb="71">
      <t>ジュウヨウ</t>
    </rPh>
    <rPh sb="77" eb="78">
      <t>カンガ</t>
    </rPh>
    <rPh sb="85" eb="87">
      <t>カンキョ</t>
    </rPh>
    <rPh sb="87" eb="90">
      <t>ロウキュウカ</t>
    </rPh>
    <rPh sb="90" eb="91">
      <t>リツ</t>
    </rPh>
    <rPh sb="97" eb="101">
      <t>タイヨウネンスウ</t>
    </rPh>
    <rPh sb="104" eb="105">
      <t>ムカ</t>
    </rPh>
    <rPh sb="112" eb="114">
      <t>スウチ</t>
    </rPh>
    <rPh sb="126" eb="127">
      <t>チカ</t>
    </rPh>
    <rPh sb="128" eb="130">
      <t>ショウライ</t>
    </rPh>
    <rPh sb="130" eb="132">
      <t>シヒョウ</t>
    </rPh>
    <rPh sb="133" eb="135">
      <t>ハツゲン</t>
    </rPh>
    <rPh sb="140" eb="141">
      <t>アキ</t>
    </rPh>
    <rPh sb="149" eb="151">
      <t>ゲンザイ</t>
    </rPh>
    <rPh sb="151" eb="153">
      <t>サクテイ</t>
    </rPh>
    <rPh sb="154" eb="155">
      <t>スス</t>
    </rPh>
    <rPh sb="177" eb="179">
      <t>カイヒ</t>
    </rPh>
    <rPh sb="180" eb="181">
      <t>フク</t>
    </rPh>
    <rPh sb="183" eb="185">
      <t>シセツ</t>
    </rPh>
    <rPh sb="185" eb="186">
      <t>トウ</t>
    </rPh>
    <rPh sb="187" eb="189">
      <t>コウシン</t>
    </rPh>
    <rPh sb="190" eb="194">
      <t>チョウジュミョウカ</t>
    </rPh>
    <rPh sb="195" eb="196">
      <t>ハカ</t>
    </rPh>
    <rPh sb="197" eb="199">
      <t>ホウコウ</t>
    </rPh>
    <rPh sb="205" eb="207">
      <t>コンゴ</t>
    </rPh>
    <rPh sb="208" eb="210">
      <t>ジギョウ</t>
    </rPh>
    <rPh sb="211" eb="213">
      <t>ザイセイ</t>
    </rPh>
    <rPh sb="213" eb="215">
      <t>ジョウキョウ</t>
    </rPh>
    <rPh sb="216" eb="218">
      <t>ジョウキ</t>
    </rPh>
    <rPh sb="219" eb="220">
      <t>ノ</t>
    </rPh>
    <rPh sb="225" eb="227">
      <t>シセツ</t>
    </rPh>
    <rPh sb="228" eb="230">
      <t>コウリツ</t>
    </rPh>
    <rPh sb="230" eb="231">
      <t>カ</t>
    </rPh>
    <rPh sb="232" eb="233">
      <t>アワ</t>
    </rPh>
    <rPh sb="235" eb="238">
      <t>ロウキュウカ</t>
    </rPh>
    <rPh sb="238" eb="240">
      <t>タイサク</t>
    </rPh>
    <rPh sb="241" eb="242">
      <t>スス</t>
    </rPh>
    <rPh sb="246" eb="2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</si>
</sst>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2AF-4A69-B6E4-F59C293562D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0.19</c:v>
                </c:pt>
                <c:pt idx="3">
                  <c:v>0.23</c:v>
                </c:pt>
                <c:pt idx="4">
                  <c:v>0.21</c:v>
                </c:pt>
              </c:numCache>
            </c:numRef>
          </c:val>
          <c:smooth val="0"/>
          <c:extLst>
            <c:ext xmlns:c16="http://schemas.microsoft.com/office/drawing/2014/chart" uri="{C3380CC4-5D6E-409C-BE32-E72D297353CC}">
              <c16:uniqueId val="{00000001-C2AF-4A69-B6E4-F59C293562D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78.64</c:v>
                </c:pt>
                <c:pt idx="2">
                  <c:v>76.709999999999994</c:v>
                </c:pt>
                <c:pt idx="3">
                  <c:v>76.650000000000006</c:v>
                </c:pt>
                <c:pt idx="4">
                  <c:v>76.87</c:v>
                </c:pt>
              </c:numCache>
            </c:numRef>
          </c:val>
          <c:extLst>
            <c:ext xmlns:c16="http://schemas.microsoft.com/office/drawing/2014/chart" uri="{C3380CC4-5D6E-409C-BE32-E72D297353CC}">
              <c16:uniqueId val="{00000000-2603-4D98-A0EB-945A82B47AC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59.4</c:v>
                </c:pt>
                <c:pt idx="2">
                  <c:v>59.35</c:v>
                </c:pt>
                <c:pt idx="3">
                  <c:v>58.4</c:v>
                </c:pt>
                <c:pt idx="4">
                  <c:v>58</c:v>
                </c:pt>
              </c:numCache>
            </c:numRef>
          </c:val>
          <c:smooth val="0"/>
          <c:extLst>
            <c:ext xmlns:c16="http://schemas.microsoft.com/office/drawing/2014/chart" uri="{C3380CC4-5D6E-409C-BE32-E72D297353CC}">
              <c16:uniqueId val="{00000001-2603-4D98-A0EB-945A82B47AC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90.94</c:v>
                </c:pt>
                <c:pt idx="2">
                  <c:v>90.85</c:v>
                </c:pt>
                <c:pt idx="3">
                  <c:v>90.87</c:v>
                </c:pt>
                <c:pt idx="4">
                  <c:v>91.3</c:v>
                </c:pt>
              </c:numCache>
            </c:numRef>
          </c:val>
          <c:extLst>
            <c:ext xmlns:c16="http://schemas.microsoft.com/office/drawing/2014/chart" uri="{C3380CC4-5D6E-409C-BE32-E72D297353CC}">
              <c16:uniqueId val="{00000000-808A-4E07-A1CF-6564C325D8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89.81</c:v>
                </c:pt>
                <c:pt idx="2">
                  <c:v>89.88</c:v>
                </c:pt>
                <c:pt idx="3">
                  <c:v>89.68</c:v>
                </c:pt>
                <c:pt idx="4">
                  <c:v>89.79</c:v>
                </c:pt>
              </c:numCache>
            </c:numRef>
          </c:val>
          <c:smooth val="0"/>
          <c:extLst>
            <c:ext xmlns:c16="http://schemas.microsoft.com/office/drawing/2014/chart" uri="{C3380CC4-5D6E-409C-BE32-E72D297353CC}">
              <c16:uniqueId val="{00000001-808A-4E07-A1CF-6564C325D8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107.02</c:v>
                </c:pt>
                <c:pt idx="2">
                  <c:v>106.67</c:v>
                </c:pt>
                <c:pt idx="3">
                  <c:v>109.03</c:v>
                </c:pt>
                <c:pt idx="4">
                  <c:v>107.16</c:v>
                </c:pt>
              </c:numCache>
            </c:numRef>
          </c:val>
          <c:extLst>
            <c:ext xmlns:c16="http://schemas.microsoft.com/office/drawing/2014/chart" uri="{C3380CC4-5D6E-409C-BE32-E72D297353CC}">
              <c16:uniqueId val="{00000000-F111-44F0-9F63-F8CC5A12F95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115.25</c:v>
                </c:pt>
                <c:pt idx="2">
                  <c:v>105.98</c:v>
                </c:pt>
                <c:pt idx="3">
                  <c:v>105.53</c:v>
                </c:pt>
                <c:pt idx="4">
                  <c:v>105.06</c:v>
                </c:pt>
              </c:numCache>
            </c:numRef>
          </c:val>
          <c:smooth val="0"/>
          <c:extLst>
            <c:ext xmlns:c16="http://schemas.microsoft.com/office/drawing/2014/chart" uri="{C3380CC4-5D6E-409C-BE32-E72D297353CC}">
              <c16:uniqueId val="{00000001-F111-44F0-9F63-F8CC5A12F95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4.62</c:v>
                </c:pt>
                <c:pt idx="2">
                  <c:v>9.0299999999999994</c:v>
                </c:pt>
                <c:pt idx="3">
                  <c:v>13.07</c:v>
                </c:pt>
                <c:pt idx="4">
                  <c:v>16.62</c:v>
                </c:pt>
              </c:numCache>
            </c:numRef>
          </c:val>
          <c:extLst>
            <c:ext xmlns:c16="http://schemas.microsoft.com/office/drawing/2014/chart" uri="{C3380CC4-5D6E-409C-BE32-E72D297353CC}">
              <c16:uniqueId val="{00000000-5379-4251-BDFE-EFD1EA5B164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30.5</c:v>
                </c:pt>
                <c:pt idx="2">
                  <c:v>27.12</c:v>
                </c:pt>
                <c:pt idx="3">
                  <c:v>29.5</c:v>
                </c:pt>
                <c:pt idx="4">
                  <c:v>30.6</c:v>
                </c:pt>
              </c:numCache>
            </c:numRef>
          </c:val>
          <c:smooth val="0"/>
          <c:extLst>
            <c:ext xmlns:c16="http://schemas.microsoft.com/office/drawing/2014/chart" uri="{C3380CC4-5D6E-409C-BE32-E72D297353CC}">
              <c16:uniqueId val="{00000001-5379-4251-BDFE-EFD1EA5B164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90A-4F20-B4E7-1E28F3186B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3</c:v>
                </c:pt>
                <c:pt idx="2">
                  <c:v>1.93</c:v>
                </c:pt>
                <c:pt idx="3">
                  <c:v>1.92</c:v>
                </c:pt>
                <c:pt idx="4">
                  <c:v>1.83</c:v>
                </c:pt>
              </c:numCache>
            </c:numRef>
          </c:val>
          <c:smooth val="0"/>
          <c:extLst>
            <c:ext xmlns:c16="http://schemas.microsoft.com/office/drawing/2014/chart" uri="{C3380CC4-5D6E-409C-BE32-E72D297353CC}">
              <c16:uniqueId val="{00000001-C90A-4F20-B4E7-1E28F3186B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492-41E2-B5A8-2B5868A38E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19.440000000000001</c:v>
                </c:pt>
                <c:pt idx="2">
                  <c:v>41.15</c:v>
                </c:pt>
                <c:pt idx="3">
                  <c:v>39.08</c:v>
                </c:pt>
                <c:pt idx="4">
                  <c:v>41.56</c:v>
                </c:pt>
              </c:numCache>
            </c:numRef>
          </c:val>
          <c:smooth val="0"/>
          <c:extLst>
            <c:ext xmlns:c16="http://schemas.microsoft.com/office/drawing/2014/chart" uri="{C3380CC4-5D6E-409C-BE32-E72D297353CC}">
              <c16:uniqueId val="{00000001-E492-41E2-B5A8-2B5868A38E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38.72</c:v>
                </c:pt>
                <c:pt idx="2">
                  <c:v>57.51</c:v>
                </c:pt>
                <c:pt idx="3">
                  <c:v>51.2</c:v>
                </c:pt>
                <c:pt idx="4">
                  <c:v>66.08</c:v>
                </c:pt>
              </c:numCache>
            </c:numRef>
          </c:val>
          <c:extLst>
            <c:ext xmlns:c16="http://schemas.microsoft.com/office/drawing/2014/chart" uri="{C3380CC4-5D6E-409C-BE32-E72D297353CC}">
              <c16:uniqueId val="{00000000-4A0C-4023-8312-24E85B97DA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71.52</c:v>
                </c:pt>
                <c:pt idx="2">
                  <c:v>88.12</c:v>
                </c:pt>
                <c:pt idx="3">
                  <c:v>81.33</c:v>
                </c:pt>
                <c:pt idx="4">
                  <c:v>80.81</c:v>
                </c:pt>
              </c:numCache>
            </c:numRef>
          </c:val>
          <c:smooth val="0"/>
          <c:extLst>
            <c:ext xmlns:c16="http://schemas.microsoft.com/office/drawing/2014/chart" uri="{C3380CC4-5D6E-409C-BE32-E72D297353CC}">
              <c16:uniqueId val="{00000001-4A0C-4023-8312-24E85B97DA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855.34</c:v>
                </c:pt>
                <c:pt idx="2">
                  <c:v>815.2</c:v>
                </c:pt>
                <c:pt idx="3">
                  <c:v>755.88</c:v>
                </c:pt>
                <c:pt idx="4">
                  <c:v>709.67</c:v>
                </c:pt>
              </c:numCache>
            </c:numRef>
          </c:val>
          <c:extLst>
            <c:ext xmlns:c16="http://schemas.microsoft.com/office/drawing/2014/chart" uri="{C3380CC4-5D6E-409C-BE32-E72D297353CC}">
              <c16:uniqueId val="{00000000-8100-4A06-A36F-E5916F0580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862.87</c:v>
                </c:pt>
                <c:pt idx="2">
                  <c:v>716.96</c:v>
                </c:pt>
                <c:pt idx="3">
                  <c:v>799.11</c:v>
                </c:pt>
                <c:pt idx="4">
                  <c:v>768.62</c:v>
                </c:pt>
              </c:numCache>
            </c:numRef>
          </c:val>
          <c:smooth val="0"/>
          <c:extLst>
            <c:ext xmlns:c16="http://schemas.microsoft.com/office/drawing/2014/chart" uri="{C3380CC4-5D6E-409C-BE32-E72D297353CC}">
              <c16:uniqueId val="{00000001-8100-4A06-A36F-E5916F0580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99.87</c:v>
                </c:pt>
                <c:pt idx="2">
                  <c:v>96.56</c:v>
                </c:pt>
                <c:pt idx="3">
                  <c:v>90.4</c:v>
                </c:pt>
                <c:pt idx="4">
                  <c:v>98.94</c:v>
                </c:pt>
              </c:numCache>
            </c:numRef>
          </c:val>
          <c:extLst>
            <c:ext xmlns:c16="http://schemas.microsoft.com/office/drawing/2014/chart" uri="{C3380CC4-5D6E-409C-BE32-E72D297353CC}">
              <c16:uniqueId val="{00000000-D935-4D4A-BDED-27B4EBB6016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85.39</c:v>
                </c:pt>
                <c:pt idx="2">
                  <c:v>88.09</c:v>
                </c:pt>
                <c:pt idx="3">
                  <c:v>87.69</c:v>
                </c:pt>
                <c:pt idx="4">
                  <c:v>88.06</c:v>
                </c:pt>
              </c:numCache>
            </c:numRef>
          </c:val>
          <c:smooth val="0"/>
          <c:extLst>
            <c:ext xmlns:c16="http://schemas.microsoft.com/office/drawing/2014/chart" uri="{C3380CC4-5D6E-409C-BE32-E72D297353CC}">
              <c16:uniqueId val="{00000001-D935-4D4A-BDED-27B4EBB6016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207.19</c:v>
                </c:pt>
                <c:pt idx="2">
                  <c:v>212.71</c:v>
                </c:pt>
                <c:pt idx="3">
                  <c:v>227.45</c:v>
                </c:pt>
                <c:pt idx="4">
                  <c:v>208.81</c:v>
                </c:pt>
              </c:numCache>
            </c:numRef>
          </c:val>
          <c:extLst>
            <c:ext xmlns:c16="http://schemas.microsoft.com/office/drawing/2014/chart" uri="{C3380CC4-5D6E-409C-BE32-E72D297353CC}">
              <c16:uniqueId val="{00000000-121C-439A-A06C-E527C4EB0D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188.79</c:v>
                </c:pt>
                <c:pt idx="2">
                  <c:v>181.8</c:v>
                </c:pt>
                <c:pt idx="3">
                  <c:v>180.07</c:v>
                </c:pt>
                <c:pt idx="4">
                  <c:v>179.32</c:v>
                </c:pt>
              </c:numCache>
            </c:numRef>
          </c:val>
          <c:smooth val="0"/>
          <c:extLst>
            <c:ext xmlns:c16="http://schemas.microsoft.com/office/drawing/2014/chart" uri="{C3380CC4-5D6E-409C-BE32-E72D297353CC}">
              <c16:uniqueId val="{00000001-121C-439A-A06C-E527C4EB0D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40" zoomScaleNormal="40" workbookViewId="0">
      <selection activeCell="DA59" sqref="DA59:DB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人吉市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8">
        <f>データ!S6</f>
        <v>32664</v>
      </c>
      <c r="AM8" s="68"/>
      <c r="AN8" s="68"/>
      <c r="AO8" s="68"/>
      <c r="AP8" s="68"/>
      <c r="AQ8" s="68"/>
      <c r="AR8" s="68"/>
      <c r="AS8" s="68"/>
      <c r="AT8" s="67">
        <f>データ!T6</f>
        <v>210.55</v>
      </c>
      <c r="AU8" s="67"/>
      <c r="AV8" s="67"/>
      <c r="AW8" s="67"/>
      <c r="AX8" s="67"/>
      <c r="AY8" s="67"/>
      <c r="AZ8" s="67"/>
      <c r="BA8" s="67"/>
      <c r="BB8" s="67">
        <f>データ!U6</f>
        <v>155.13999999999999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65.67</v>
      </c>
      <c r="J10" s="67"/>
      <c r="K10" s="67"/>
      <c r="L10" s="67"/>
      <c r="M10" s="67"/>
      <c r="N10" s="67"/>
      <c r="O10" s="67"/>
      <c r="P10" s="67">
        <f>データ!P6</f>
        <v>74.66</v>
      </c>
      <c r="Q10" s="67"/>
      <c r="R10" s="67"/>
      <c r="S10" s="67"/>
      <c r="T10" s="67"/>
      <c r="U10" s="67"/>
      <c r="V10" s="67"/>
      <c r="W10" s="67">
        <f>データ!Q6</f>
        <v>70.930000000000007</v>
      </c>
      <c r="X10" s="67"/>
      <c r="Y10" s="67"/>
      <c r="Z10" s="67"/>
      <c r="AA10" s="67"/>
      <c r="AB10" s="67"/>
      <c r="AC10" s="67"/>
      <c r="AD10" s="68">
        <f>データ!R6</f>
        <v>3780</v>
      </c>
      <c r="AE10" s="68"/>
      <c r="AF10" s="68"/>
      <c r="AG10" s="68"/>
      <c r="AH10" s="68"/>
      <c r="AI10" s="68"/>
      <c r="AJ10" s="68"/>
      <c r="AK10" s="2"/>
      <c r="AL10" s="68">
        <f>データ!V6</f>
        <v>24123</v>
      </c>
      <c r="AM10" s="68"/>
      <c r="AN10" s="68"/>
      <c r="AO10" s="68"/>
      <c r="AP10" s="68"/>
      <c r="AQ10" s="68"/>
      <c r="AR10" s="68"/>
      <c r="AS10" s="68"/>
      <c r="AT10" s="67">
        <f>データ!W6</f>
        <v>7.9</v>
      </c>
      <c r="AU10" s="67"/>
      <c r="AV10" s="67"/>
      <c r="AW10" s="67"/>
      <c r="AX10" s="67"/>
      <c r="AY10" s="67"/>
      <c r="AZ10" s="67"/>
      <c r="BA10" s="67"/>
      <c r="BB10" s="67">
        <f>データ!X6</f>
        <v>3053.54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YwXBek/v3w34u70BtLacPlypcMVhJRm94ZP3qzvaM11BuDOTUgmbE19SRQM1Et//KQa78aSDiDCCiVDlZRpl+Q==" saltValue="zXCtziDA/wZw4jdTtxLJ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432032</v>
      </c>
      <c r="D6" s="33">
        <f t="shared" si="3"/>
        <v>46</v>
      </c>
      <c r="E6" s="33">
        <f t="shared" si="3"/>
        <v>17</v>
      </c>
      <c r="F6" s="33">
        <f t="shared" si="3"/>
        <v>1</v>
      </c>
      <c r="G6" s="33">
        <f t="shared" si="3"/>
        <v>0</v>
      </c>
      <c r="H6" s="33" t="str">
        <f t="shared" si="3"/>
        <v>熊本県　人吉市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65.67</v>
      </c>
      <c r="P6" s="34">
        <f t="shared" si="3"/>
        <v>74.66</v>
      </c>
      <c r="Q6" s="34">
        <f t="shared" si="3"/>
        <v>70.930000000000007</v>
      </c>
      <c r="R6" s="34">
        <f t="shared" si="3"/>
        <v>3780</v>
      </c>
      <c r="S6" s="34">
        <f t="shared" si="3"/>
        <v>32664</v>
      </c>
      <c r="T6" s="34">
        <f t="shared" si="3"/>
        <v>210.55</v>
      </c>
      <c r="U6" s="34">
        <f t="shared" si="3"/>
        <v>155.13999999999999</v>
      </c>
      <c r="V6" s="34">
        <f t="shared" si="3"/>
        <v>24123</v>
      </c>
      <c r="W6" s="34">
        <f t="shared" si="3"/>
        <v>7.9</v>
      </c>
      <c r="X6" s="34">
        <f t="shared" si="3"/>
        <v>3053.54</v>
      </c>
      <c r="Y6" s="35" t="str">
        <f>IF(Y7="",NA(),Y7)</f>
        <v>-</v>
      </c>
      <c r="Z6" s="35">
        <f t="shared" ref="Z6:AH6" si="4">IF(Z7="",NA(),Z7)</f>
        <v>107.02</v>
      </c>
      <c r="AA6" s="35">
        <f t="shared" si="4"/>
        <v>106.67</v>
      </c>
      <c r="AB6" s="35">
        <f t="shared" si="4"/>
        <v>109.03</v>
      </c>
      <c r="AC6" s="35">
        <f t="shared" si="4"/>
        <v>107.16</v>
      </c>
      <c r="AD6" s="35" t="str">
        <f t="shared" si="4"/>
        <v>-</v>
      </c>
      <c r="AE6" s="35">
        <f t="shared" si="4"/>
        <v>115.25</v>
      </c>
      <c r="AF6" s="35">
        <f t="shared" si="4"/>
        <v>105.98</v>
      </c>
      <c r="AG6" s="35">
        <f t="shared" si="4"/>
        <v>105.53</v>
      </c>
      <c r="AH6" s="35">
        <f t="shared" si="4"/>
        <v>105.06</v>
      </c>
      <c r="AI6" s="34" t="str">
        <f>IF(AI7="","",IF(AI7="-","【-】","【"&amp;SUBSTITUTE(TEXT(AI7,"#,##0.00"),"-","△")&amp;"】"))</f>
        <v>【108.69】</v>
      </c>
      <c r="AJ6" s="35" t="str">
        <f>IF(AJ7="",NA(),AJ7)</f>
        <v>-</v>
      </c>
      <c r="AK6" s="34">
        <f t="shared" ref="AK6:AS6" si="5">IF(AK7="",NA(),AK7)</f>
        <v>0</v>
      </c>
      <c r="AL6" s="34">
        <f t="shared" si="5"/>
        <v>0</v>
      </c>
      <c r="AM6" s="34">
        <f t="shared" si="5"/>
        <v>0</v>
      </c>
      <c r="AN6" s="34">
        <f t="shared" si="5"/>
        <v>0</v>
      </c>
      <c r="AO6" s="35" t="str">
        <f t="shared" si="5"/>
        <v>-</v>
      </c>
      <c r="AP6" s="35">
        <f t="shared" si="5"/>
        <v>19.440000000000001</v>
      </c>
      <c r="AQ6" s="35">
        <f t="shared" si="5"/>
        <v>41.15</v>
      </c>
      <c r="AR6" s="35">
        <f t="shared" si="5"/>
        <v>39.08</v>
      </c>
      <c r="AS6" s="35">
        <f t="shared" si="5"/>
        <v>41.56</v>
      </c>
      <c r="AT6" s="34" t="str">
        <f>IF(AT7="","",IF(AT7="-","【-】","【"&amp;SUBSTITUTE(TEXT(AT7,"#,##0.00"),"-","△")&amp;"】"))</f>
        <v>【3.28】</v>
      </c>
      <c r="AU6" s="35" t="str">
        <f>IF(AU7="",NA(),AU7)</f>
        <v>-</v>
      </c>
      <c r="AV6" s="35">
        <f t="shared" ref="AV6:BD6" si="6">IF(AV7="",NA(),AV7)</f>
        <v>38.72</v>
      </c>
      <c r="AW6" s="35">
        <f t="shared" si="6"/>
        <v>57.51</v>
      </c>
      <c r="AX6" s="35">
        <f t="shared" si="6"/>
        <v>51.2</v>
      </c>
      <c r="AY6" s="35">
        <f t="shared" si="6"/>
        <v>66.08</v>
      </c>
      <c r="AZ6" s="35" t="str">
        <f t="shared" si="6"/>
        <v>-</v>
      </c>
      <c r="BA6" s="35">
        <f t="shared" si="6"/>
        <v>71.52</v>
      </c>
      <c r="BB6" s="35">
        <f t="shared" si="6"/>
        <v>88.12</v>
      </c>
      <c r="BC6" s="35">
        <f t="shared" si="6"/>
        <v>81.33</v>
      </c>
      <c r="BD6" s="35">
        <f t="shared" si="6"/>
        <v>80.81</v>
      </c>
      <c r="BE6" s="34" t="str">
        <f>IF(BE7="","",IF(BE7="-","【-】","【"&amp;SUBSTITUTE(TEXT(BE7,"#,##0.00"),"-","△")&amp;"】"))</f>
        <v>【69.49】</v>
      </c>
      <c r="BF6" s="35" t="str">
        <f>IF(BF7="",NA(),BF7)</f>
        <v>-</v>
      </c>
      <c r="BG6" s="35">
        <f t="shared" ref="BG6:BO6" si="7">IF(BG7="",NA(),BG7)</f>
        <v>855.34</v>
      </c>
      <c r="BH6" s="35">
        <f t="shared" si="7"/>
        <v>815.2</v>
      </c>
      <c r="BI6" s="35">
        <f t="shared" si="7"/>
        <v>755.88</v>
      </c>
      <c r="BJ6" s="35">
        <f t="shared" si="7"/>
        <v>709.67</v>
      </c>
      <c r="BK6" s="35" t="str">
        <f t="shared" si="7"/>
        <v>-</v>
      </c>
      <c r="BL6" s="35">
        <f t="shared" si="7"/>
        <v>862.87</v>
      </c>
      <c r="BM6" s="35">
        <f t="shared" si="7"/>
        <v>716.96</v>
      </c>
      <c r="BN6" s="35">
        <f t="shared" si="7"/>
        <v>799.11</v>
      </c>
      <c r="BO6" s="35">
        <f t="shared" si="7"/>
        <v>768.62</v>
      </c>
      <c r="BP6" s="34" t="str">
        <f>IF(BP7="","",IF(BP7="-","【-】","【"&amp;SUBSTITUTE(TEXT(BP7,"#,##0.00"),"-","△")&amp;"】"))</f>
        <v>【682.78】</v>
      </c>
      <c r="BQ6" s="35" t="str">
        <f>IF(BQ7="",NA(),BQ7)</f>
        <v>-</v>
      </c>
      <c r="BR6" s="35">
        <f t="shared" ref="BR6:BZ6" si="8">IF(BR7="",NA(),BR7)</f>
        <v>99.87</v>
      </c>
      <c r="BS6" s="35">
        <f t="shared" si="8"/>
        <v>96.56</v>
      </c>
      <c r="BT6" s="35">
        <f t="shared" si="8"/>
        <v>90.4</v>
      </c>
      <c r="BU6" s="35">
        <f t="shared" si="8"/>
        <v>98.94</v>
      </c>
      <c r="BV6" s="35" t="str">
        <f t="shared" si="8"/>
        <v>-</v>
      </c>
      <c r="BW6" s="35">
        <f t="shared" si="8"/>
        <v>85.39</v>
      </c>
      <c r="BX6" s="35">
        <f t="shared" si="8"/>
        <v>88.09</v>
      </c>
      <c r="BY6" s="35">
        <f t="shared" si="8"/>
        <v>87.69</v>
      </c>
      <c r="BZ6" s="35">
        <f t="shared" si="8"/>
        <v>88.06</v>
      </c>
      <c r="CA6" s="34" t="str">
        <f>IF(CA7="","",IF(CA7="-","【-】","【"&amp;SUBSTITUTE(TEXT(CA7,"#,##0.00"),"-","△")&amp;"】"))</f>
        <v>【100.91】</v>
      </c>
      <c r="CB6" s="35" t="str">
        <f>IF(CB7="",NA(),CB7)</f>
        <v>-</v>
      </c>
      <c r="CC6" s="35">
        <f t="shared" ref="CC6:CK6" si="9">IF(CC7="",NA(),CC7)</f>
        <v>207.19</v>
      </c>
      <c r="CD6" s="35">
        <f t="shared" si="9"/>
        <v>212.71</v>
      </c>
      <c r="CE6" s="35">
        <f t="shared" si="9"/>
        <v>227.45</v>
      </c>
      <c r="CF6" s="35">
        <f t="shared" si="9"/>
        <v>208.81</v>
      </c>
      <c r="CG6" s="35" t="str">
        <f t="shared" si="9"/>
        <v>-</v>
      </c>
      <c r="CH6" s="35">
        <f t="shared" si="9"/>
        <v>188.79</v>
      </c>
      <c r="CI6" s="35">
        <f t="shared" si="9"/>
        <v>181.8</v>
      </c>
      <c r="CJ6" s="35">
        <f t="shared" si="9"/>
        <v>180.07</v>
      </c>
      <c r="CK6" s="35">
        <f t="shared" si="9"/>
        <v>179.32</v>
      </c>
      <c r="CL6" s="34" t="str">
        <f>IF(CL7="","",IF(CL7="-","【-】","【"&amp;SUBSTITUTE(TEXT(CL7,"#,##0.00"),"-","△")&amp;"】"))</f>
        <v>【136.86】</v>
      </c>
      <c r="CM6" s="35" t="str">
        <f>IF(CM7="",NA(),CM7)</f>
        <v>-</v>
      </c>
      <c r="CN6" s="35">
        <f t="shared" ref="CN6:CV6" si="10">IF(CN7="",NA(),CN7)</f>
        <v>78.64</v>
      </c>
      <c r="CO6" s="35">
        <f t="shared" si="10"/>
        <v>76.709999999999994</v>
      </c>
      <c r="CP6" s="35">
        <f t="shared" si="10"/>
        <v>76.650000000000006</v>
      </c>
      <c r="CQ6" s="35">
        <f t="shared" si="10"/>
        <v>76.87</v>
      </c>
      <c r="CR6" s="35" t="str">
        <f t="shared" si="10"/>
        <v>-</v>
      </c>
      <c r="CS6" s="35">
        <f t="shared" si="10"/>
        <v>59.4</v>
      </c>
      <c r="CT6" s="35">
        <f t="shared" si="10"/>
        <v>59.35</v>
      </c>
      <c r="CU6" s="35">
        <f t="shared" si="10"/>
        <v>58.4</v>
      </c>
      <c r="CV6" s="35">
        <f t="shared" si="10"/>
        <v>58</v>
      </c>
      <c r="CW6" s="34" t="str">
        <f>IF(CW7="","",IF(CW7="-","【-】","【"&amp;SUBSTITUTE(TEXT(CW7,"#,##0.00"),"-","△")&amp;"】"))</f>
        <v>【58.98】</v>
      </c>
      <c r="CX6" s="35" t="str">
        <f>IF(CX7="",NA(),CX7)</f>
        <v>-</v>
      </c>
      <c r="CY6" s="35">
        <f t="shared" ref="CY6:DG6" si="11">IF(CY7="",NA(),CY7)</f>
        <v>90.94</v>
      </c>
      <c r="CZ6" s="35">
        <f t="shared" si="11"/>
        <v>90.85</v>
      </c>
      <c r="DA6" s="35">
        <f t="shared" si="11"/>
        <v>90.87</v>
      </c>
      <c r="DB6" s="35">
        <f t="shared" si="11"/>
        <v>91.3</v>
      </c>
      <c r="DC6" s="35" t="str">
        <f t="shared" si="11"/>
        <v>-</v>
      </c>
      <c r="DD6" s="35">
        <f t="shared" si="11"/>
        <v>89.81</v>
      </c>
      <c r="DE6" s="35">
        <f t="shared" si="11"/>
        <v>89.88</v>
      </c>
      <c r="DF6" s="35">
        <f t="shared" si="11"/>
        <v>89.68</v>
      </c>
      <c r="DG6" s="35">
        <f t="shared" si="11"/>
        <v>89.79</v>
      </c>
      <c r="DH6" s="34" t="str">
        <f>IF(DH7="","",IF(DH7="-","【-】","【"&amp;SUBSTITUTE(TEXT(DH7,"#,##0.00"),"-","△")&amp;"】"))</f>
        <v>【95.20】</v>
      </c>
      <c r="DI6" s="35" t="str">
        <f>IF(DI7="",NA(),DI7)</f>
        <v>-</v>
      </c>
      <c r="DJ6" s="35">
        <f t="shared" ref="DJ6:DR6" si="12">IF(DJ7="",NA(),DJ7)</f>
        <v>4.62</v>
      </c>
      <c r="DK6" s="35">
        <f t="shared" si="12"/>
        <v>9.0299999999999994</v>
      </c>
      <c r="DL6" s="35">
        <f t="shared" si="12"/>
        <v>13.07</v>
      </c>
      <c r="DM6" s="35">
        <f t="shared" si="12"/>
        <v>16.62</v>
      </c>
      <c r="DN6" s="35" t="str">
        <f t="shared" si="12"/>
        <v>-</v>
      </c>
      <c r="DO6" s="35">
        <f t="shared" si="12"/>
        <v>30.5</v>
      </c>
      <c r="DP6" s="35">
        <f t="shared" si="12"/>
        <v>27.12</v>
      </c>
      <c r="DQ6" s="35">
        <f t="shared" si="12"/>
        <v>29.5</v>
      </c>
      <c r="DR6" s="35">
        <f t="shared" si="12"/>
        <v>30.6</v>
      </c>
      <c r="DS6" s="34" t="str">
        <f>IF(DS7="","",IF(DS7="-","【-】","【"&amp;SUBSTITUTE(TEXT(DS7,"#,##0.00"),"-","△")&amp;"】"))</f>
        <v>【38.60】</v>
      </c>
      <c r="DT6" s="35" t="str">
        <f>IF(DT7="",NA(),DT7)</f>
        <v>-</v>
      </c>
      <c r="DU6" s="34">
        <f t="shared" ref="DU6:EC6" si="13">IF(DU7="",NA(),DU7)</f>
        <v>0</v>
      </c>
      <c r="DV6" s="34">
        <f t="shared" si="13"/>
        <v>0</v>
      </c>
      <c r="DW6" s="34">
        <f t="shared" si="13"/>
        <v>0</v>
      </c>
      <c r="DX6" s="34">
        <f t="shared" si="13"/>
        <v>0</v>
      </c>
      <c r="DY6" s="35" t="str">
        <f t="shared" si="13"/>
        <v>-</v>
      </c>
      <c r="DZ6" s="35">
        <f t="shared" si="13"/>
        <v>3</v>
      </c>
      <c r="EA6" s="35">
        <f t="shared" si="13"/>
        <v>1.93</v>
      </c>
      <c r="EB6" s="35">
        <f t="shared" si="13"/>
        <v>1.92</v>
      </c>
      <c r="EC6" s="35">
        <f t="shared" si="13"/>
        <v>1.83</v>
      </c>
      <c r="ED6" s="34" t="str">
        <f>IF(ED7="","",IF(ED7="-","【-】","【"&amp;SUBSTITUTE(TEXT(ED7,"#,##0.00"),"-","△")&amp;"】"))</f>
        <v>【5.64】</v>
      </c>
      <c r="EE6" s="35" t="str">
        <f>IF(EE7="",NA(),EE7)</f>
        <v>-</v>
      </c>
      <c r="EF6" s="34">
        <f t="shared" ref="EF6:EN6" si="14">IF(EF7="",NA(),EF7)</f>
        <v>0</v>
      </c>
      <c r="EG6" s="34">
        <f t="shared" si="14"/>
        <v>0</v>
      </c>
      <c r="EH6" s="34">
        <f t="shared" si="14"/>
        <v>0</v>
      </c>
      <c r="EI6" s="34">
        <f t="shared" si="14"/>
        <v>0</v>
      </c>
      <c r="EJ6" s="35" t="str">
        <f t="shared" si="14"/>
        <v>-</v>
      </c>
      <c r="EK6" s="35">
        <f t="shared" si="14"/>
        <v>0.09</v>
      </c>
      <c r="EL6" s="35">
        <f t="shared" si="14"/>
        <v>0.19</v>
      </c>
      <c r="EM6" s="35">
        <f t="shared" si="14"/>
        <v>0.23</v>
      </c>
      <c r="EN6" s="35">
        <f t="shared" si="14"/>
        <v>0.21</v>
      </c>
      <c r="EO6" s="34" t="str">
        <f>IF(EO7="","",IF(EO7="-","【-】","【"&amp;SUBSTITUTE(TEXT(EO7,"#,##0.00"),"-","△")&amp;"】"))</f>
        <v>【0.23】</v>
      </c>
    </row>
    <row r="7" spans="1:148" s="36" customFormat="1" x14ac:dyDescent="0.15">
      <c r="A7" s="28"/>
      <c r="B7" s="37">
        <v>2018</v>
      </c>
      <c r="C7" s="37">
        <v>432032</v>
      </c>
      <c r="D7" s="37">
        <v>46</v>
      </c>
      <c r="E7" s="37">
        <v>17</v>
      </c>
      <c r="F7" s="37">
        <v>1</v>
      </c>
      <c r="G7" s="37">
        <v>0</v>
      </c>
      <c r="H7" s="37" t="s">
        <v>96</v>
      </c>
      <c r="I7" s="37" t="s">
        <v>97</v>
      </c>
      <c r="J7" s="37" t="s">
        <v>98</v>
      </c>
      <c r="K7" s="37" t="s">
        <v>99</v>
      </c>
      <c r="L7" s="37" t="s">
        <v>100</v>
      </c>
      <c r="M7" s="37" t="s">
        <v>101</v>
      </c>
      <c r="N7" s="38" t="s">
        <v>102</v>
      </c>
      <c r="O7" s="38">
        <v>65.67</v>
      </c>
      <c r="P7" s="38">
        <v>74.66</v>
      </c>
      <c r="Q7" s="38">
        <v>70.930000000000007</v>
      </c>
      <c r="R7" s="38">
        <v>3780</v>
      </c>
      <c r="S7" s="38">
        <v>32664</v>
      </c>
      <c r="T7" s="38">
        <v>210.55</v>
      </c>
      <c r="U7" s="38">
        <v>155.13999999999999</v>
      </c>
      <c r="V7" s="38">
        <v>24123</v>
      </c>
      <c r="W7" s="38">
        <v>7.9</v>
      </c>
      <c r="X7" s="38">
        <v>3053.54</v>
      </c>
      <c r="Y7" s="38" t="s">
        <v>102</v>
      </c>
      <c r="Z7" s="38">
        <v>107.02</v>
      </c>
      <c r="AA7" s="38">
        <v>106.67</v>
      </c>
      <c r="AB7" s="38">
        <v>109.03</v>
      </c>
      <c r="AC7" s="38">
        <v>107.16</v>
      </c>
      <c r="AD7" s="38" t="s">
        <v>102</v>
      </c>
      <c r="AE7" s="38">
        <v>115.25</v>
      </c>
      <c r="AF7" s="38">
        <v>105.98</v>
      </c>
      <c r="AG7" s="38">
        <v>105.53</v>
      </c>
      <c r="AH7" s="38">
        <v>105.06</v>
      </c>
      <c r="AI7" s="38">
        <v>108.69</v>
      </c>
      <c r="AJ7" s="38" t="s">
        <v>102</v>
      </c>
      <c r="AK7" s="38">
        <v>0</v>
      </c>
      <c r="AL7" s="38">
        <v>0</v>
      </c>
      <c r="AM7" s="38">
        <v>0</v>
      </c>
      <c r="AN7" s="38">
        <v>0</v>
      </c>
      <c r="AO7" s="38" t="s">
        <v>102</v>
      </c>
      <c r="AP7" s="38">
        <v>19.440000000000001</v>
      </c>
      <c r="AQ7" s="38">
        <v>41.15</v>
      </c>
      <c r="AR7" s="38">
        <v>39.08</v>
      </c>
      <c r="AS7" s="38">
        <v>41.56</v>
      </c>
      <c r="AT7" s="38">
        <v>3.28</v>
      </c>
      <c r="AU7" s="38" t="s">
        <v>102</v>
      </c>
      <c r="AV7" s="38">
        <v>38.72</v>
      </c>
      <c r="AW7" s="38">
        <v>57.51</v>
      </c>
      <c r="AX7" s="38">
        <v>51.2</v>
      </c>
      <c r="AY7" s="38">
        <v>66.08</v>
      </c>
      <c r="AZ7" s="38" t="s">
        <v>102</v>
      </c>
      <c r="BA7" s="38">
        <v>71.52</v>
      </c>
      <c r="BB7" s="38">
        <v>88.12</v>
      </c>
      <c r="BC7" s="38">
        <v>81.33</v>
      </c>
      <c r="BD7" s="38">
        <v>80.81</v>
      </c>
      <c r="BE7" s="38">
        <v>69.489999999999995</v>
      </c>
      <c r="BF7" s="38" t="s">
        <v>102</v>
      </c>
      <c r="BG7" s="38">
        <v>855.34</v>
      </c>
      <c r="BH7" s="38">
        <v>815.2</v>
      </c>
      <c r="BI7" s="38">
        <v>755.88</v>
      </c>
      <c r="BJ7" s="38">
        <v>709.67</v>
      </c>
      <c r="BK7" s="38" t="s">
        <v>102</v>
      </c>
      <c r="BL7" s="38">
        <v>862.87</v>
      </c>
      <c r="BM7" s="38">
        <v>716.96</v>
      </c>
      <c r="BN7" s="38">
        <v>799.11</v>
      </c>
      <c r="BO7" s="38">
        <v>768.62</v>
      </c>
      <c r="BP7" s="38">
        <v>682.78</v>
      </c>
      <c r="BQ7" s="38" t="s">
        <v>102</v>
      </c>
      <c r="BR7" s="38">
        <v>99.87</v>
      </c>
      <c r="BS7" s="38">
        <v>96.56</v>
      </c>
      <c r="BT7" s="38">
        <v>90.4</v>
      </c>
      <c r="BU7" s="38">
        <v>98.94</v>
      </c>
      <c r="BV7" s="38" t="s">
        <v>102</v>
      </c>
      <c r="BW7" s="38">
        <v>85.39</v>
      </c>
      <c r="BX7" s="38">
        <v>88.09</v>
      </c>
      <c r="BY7" s="38">
        <v>87.69</v>
      </c>
      <c r="BZ7" s="38">
        <v>88.06</v>
      </c>
      <c r="CA7" s="38">
        <v>100.91</v>
      </c>
      <c r="CB7" s="38" t="s">
        <v>102</v>
      </c>
      <c r="CC7" s="38">
        <v>207.19</v>
      </c>
      <c r="CD7" s="38">
        <v>212.71</v>
      </c>
      <c r="CE7" s="38">
        <v>227.45</v>
      </c>
      <c r="CF7" s="38">
        <v>208.81</v>
      </c>
      <c r="CG7" s="38" t="s">
        <v>102</v>
      </c>
      <c r="CH7" s="38">
        <v>188.79</v>
      </c>
      <c r="CI7" s="38">
        <v>181.8</v>
      </c>
      <c r="CJ7" s="38">
        <v>180.07</v>
      </c>
      <c r="CK7" s="38">
        <v>179.32</v>
      </c>
      <c r="CL7" s="38">
        <v>136.86000000000001</v>
      </c>
      <c r="CM7" s="38" t="s">
        <v>102</v>
      </c>
      <c r="CN7" s="38">
        <v>78.64</v>
      </c>
      <c r="CO7" s="38">
        <v>76.709999999999994</v>
      </c>
      <c r="CP7" s="38">
        <v>76.650000000000006</v>
      </c>
      <c r="CQ7" s="38">
        <v>76.87</v>
      </c>
      <c r="CR7" s="38" t="s">
        <v>102</v>
      </c>
      <c r="CS7" s="38">
        <v>59.4</v>
      </c>
      <c r="CT7" s="38">
        <v>59.35</v>
      </c>
      <c r="CU7" s="38">
        <v>58.4</v>
      </c>
      <c r="CV7" s="38">
        <v>58</v>
      </c>
      <c r="CW7" s="38">
        <v>58.98</v>
      </c>
      <c r="CX7" s="38" t="s">
        <v>102</v>
      </c>
      <c r="CY7" s="38">
        <v>90.94</v>
      </c>
      <c r="CZ7" s="38">
        <v>90.85</v>
      </c>
      <c r="DA7" s="38">
        <v>90.87</v>
      </c>
      <c r="DB7" s="38">
        <v>91.3</v>
      </c>
      <c r="DC7" s="38" t="s">
        <v>102</v>
      </c>
      <c r="DD7" s="38">
        <v>89.81</v>
      </c>
      <c r="DE7" s="38">
        <v>89.88</v>
      </c>
      <c r="DF7" s="38">
        <v>89.68</v>
      </c>
      <c r="DG7" s="38">
        <v>89.79</v>
      </c>
      <c r="DH7" s="38">
        <v>95.2</v>
      </c>
      <c r="DI7" s="38" t="s">
        <v>102</v>
      </c>
      <c r="DJ7" s="38">
        <v>4.62</v>
      </c>
      <c r="DK7" s="38">
        <v>9.0299999999999994</v>
      </c>
      <c r="DL7" s="38">
        <v>13.07</v>
      </c>
      <c r="DM7" s="38">
        <v>16.62</v>
      </c>
      <c r="DN7" s="38" t="s">
        <v>102</v>
      </c>
      <c r="DO7" s="38">
        <v>30.5</v>
      </c>
      <c r="DP7" s="38">
        <v>27.12</v>
      </c>
      <c r="DQ7" s="38">
        <v>29.5</v>
      </c>
      <c r="DR7" s="38">
        <v>30.6</v>
      </c>
      <c r="DS7" s="38">
        <v>38.6</v>
      </c>
      <c r="DT7" s="38" t="s">
        <v>102</v>
      </c>
      <c r="DU7" s="38">
        <v>0</v>
      </c>
      <c r="DV7" s="38">
        <v>0</v>
      </c>
      <c r="DW7" s="38">
        <v>0</v>
      </c>
      <c r="DX7" s="38">
        <v>0</v>
      </c>
      <c r="DY7" s="38" t="s">
        <v>102</v>
      </c>
      <c r="DZ7" s="38">
        <v>3</v>
      </c>
      <c r="EA7" s="38">
        <v>1.93</v>
      </c>
      <c r="EB7" s="38">
        <v>1.92</v>
      </c>
      <c r="EC7" s="38">
        <v>1.83</v>
      </c>
      <c r="ED7" s="38">
        <v>5.64</v>
      </c>
      <c r="EE7" s="38" t="s">
        <v>102</v>
      </c>
      <c r="EF7" s="38">
        <v>0</v>
      </c>
      <c r="EG7" s="38">
        <v>0</v>
      </c>
      <c r="EH7" s="38">
        <v>0</v>
      </c>
      <c r="EI7" s="38">
        <v>0</v>
      </c>
      <c r="EJ7" s="38" t="s">
        <v>102</v>
      </c>
      <c r="EK7" s="38">
        <v>0.09</v>
      </c>
      <c r="EL7" s="38">
        <v>0.19</v>
      </c>
      <c r="EM7" s="38">
        <v>0.23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2020-02-03T23:45:53Z</cp:lastPrinted>
  <dcterms:created xsi:type="dcterms:W3CDTF">2019-12-05T04:47:50Z</dcterms:created>
  <dcterms:modified xsi:type="dcterms:W3CDTF">2020-02-03T23:46:54Z</dcterms:modified>
  <cp:category/>
</cp:coreProperties>
</file>