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49_大津菊陽水道企業団【上水道】\上水道\"/>
    </mc:Choice>
  </mc:AlternateContent>
  <workbookProtection workbookAlgorithmName="SHA-512" workbookHashValue="IoD2k/QCeNrEsSLDxbGEqw8pXG/RtCJaw8184xFseXy0q6ETKZbKYsf22Cfzek7isO+QTm1mMDC7AoAIex8JIw==" workbookSaltValue="5+fI9utypFXDFO3us3aZWQ=="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<sst xmlns="http://schemas.openxmlformats.org/spreadsheetml/2006/main" count="223" uniqueCount="108">
  <si>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</si>
  <si>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</si>
  <si>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</si>
  <si>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</si>
  <si>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</si>
  <si>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</si>
  <si>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</si>
  <si>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</si>
  <si>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</si>
  <si>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</si>
  <si>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</si>
  <si>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</si>
  <si>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</si>
  <si>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</si>
  <si>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</si>
  <si>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</si>
  <si>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</si>
  <si>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</si>
  <si>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</si>
  <si>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</si>
  <si>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</si>
  <si>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</si>
  <si>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</si>
  <si>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</si>
  <si>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</si>
  <si>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</si>
  <si>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</si>
  <si>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</si>
  <si>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</si>
  <si>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</si>
  <si>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</si>
  <si>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</si>
  <si>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</si>
  <si>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</si>
  <si>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</si>
  <si>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</si>
  <si>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</si>
  <si>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</si>
  <si>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</si>
  <si>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</si>
  <si>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</si>
  <si>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</si>
  <si>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</si>
  <si>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</si>
  <si>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</si>
  <si>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</si>
  <si>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</si>
  <si>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</si>
  <si>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</si>
  <si>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</si>
  <si>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</si>
  <si>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</si>
  <si>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</si>
  <si>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</si>
  <si>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</si>
  <si>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</si>
  <si>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</si>
  <si>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</si>
  <si>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</si>
  <si>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</si>
  <si>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</si>
  <si>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</si>
  <si>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</si>
  <si>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</si>
  <si>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</si>
  <si>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</si>
  <si>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</si>
  <si>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</si>
  <si>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</si>
  <si>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</si>
  <si>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</si>
  <si>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</si>
  <si>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</si>
  <si>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</si>
  <si>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</si>
  <si>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</si>
  <si>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</si>
  <si>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</si>
  <si>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</si>
  <si>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</si>
  <si>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</si>
  <si>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</si>
  <si>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</si>
  <si>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</si>
  <si>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</si>
  <si>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</si>
  <si>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</si>
  <si>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</si>
  <si>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</si>
  <si>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</si>
  <si>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</si>
  <si>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</si>
  <si>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</si>
  <si>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</si>
  <si>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</si>
  <si>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</si>
  <si>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</si>
  <si>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</si>
  <si>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</si>
  <si>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</si>
  <si>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</si>
  <si>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</si>
  <si>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</si>
  <si>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</si>
  <si>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</si>
  <si>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①有形固定資産減価償却率では償却資産の老朽化の状況が示されておりますが、当該年度では更新を行ったことによって前年度比でほぼ横ばいとなっております。
　②管路経年化率は管路更新を行ったことにより前年度比でやや下降しており、全国・類似団体と比較しても低い水準です。
　③管路更新率は当該年度においては、全国・類似団体比でほぼ同程度の水準でした。
</t>
    <rPh sb="24" eb="26">
      <t>ジョウキョウ</t>
    </rPh>
    <rPh sb="37" eb="39">
      <t>トウガイ</t>
    </rPh>
    <rPh sb="39" eb="41">
      <t>ネンド</t>
    </rPh>
    <rPh sb="43" eb="45">
      <t>コウシン</t>
    </rPh>
    <rPh sb="46" eb="47">
      <t>オコナ</t>
    </rPh>
    <rPh sb="55" eb="58">
      <t>ゼンネンド</t>
    </rPh>
    <rPh sb="58" eb="59">
      <t>ヒ</t>
    </rPh>
    <rPh sb="62" eb="63">
      <t>ヨコ</t>
    </rPh>
    <rPh sb="84" eb="86">
      <t>カンロ</t>
    </rPh>
    <rPh sb="97" eb="100">
      <t>ゼンネンド</t>
    </rPh>
    <rPh sb="100" eb="101">
      <t>ヒ</t>
    </rPh>
    <rPh sb="104" eb="106">
      <t>カコウ</t>
    </rPh>
    <rPh sb="111" eb="113">
      <t>ゼンコク</t>
    </rPh>
    <rPh sb="114" eb="116">
      <t>ルイジ</t>
    </rPh>
    <rPh sb="116" eb="118">
      <t>ダンタイ</t>
    </rPh>
    <rPh sb="119" eb="121">
      <t>ヒカク</t>
    </rPh>
    <rPh sb="124" eb="125">
      <t>ヒク</t>
    </rPh>
    <rPh sb="126" eb="128">
      <t>スイジュン</t>
    </rPh>
    <rPh sb="140" eb="142">
      <t>トウガイ</t>
    </rPh>
    <rPh sb="142" eb="144">
      <t>ネンド</t>
    </rPh>
    <rPh sb="150" eb="152">
      <t>ゼンコク</t>
    </rPh>
    <rPh sb="157" eb="158">
      <t>ヒ</t>
    </rPh>
    <rPh sb="161" eb="164">
      <t>ドウテイド</t>
    </rPh>
    <phoneticPr fontId="4"/>
  </si>
  <si>
    <r>
      <t>　①経常収支比率は100 ％以上で推移しており、類似団体と比較しても高い水準にあり良好です。
　②累積欠損金は発生しておりません。
　③流動比率は類似団体と比較するとやや低いものの良好な数値を示しており短期的な支払能力は十分備わっているといえます。
　</t>
    </r>
    <r>
      <rPr>
        <sz val="11"/>
        <rFont val="ＭＳ ゴシック"/>
        <family val="3"/>
        <charset val="128"/>
      </rPr>
      <t>④企業債残高対給水収益比率は企業債の償還が進んできていることから類似団体と比較しても大幅に低い数値となっています。
　今後は施設更新費用に充てるのために企業債借入を予定しており、当該指標についても注視していくところです。</t>
    </r>
    <r>
      <rPr>
        <sz val="11"/>
        <color theme="1"/>
        <rFont val="ＭＳ ゴシック"/>
        <family val="3"/>
        <charset val="128"/>
      </rPr>
      <t xml:space="preserve">
　⑤料金回収率は100 ％以上であり給水に係る費用が給水収益で賄われていることが示されています。
　⑥給水原価は、当企業団が良質な地下水を水源としていることから類似団体と比較しても低い水準で推移していますが、有収率の向上によってさらに良好な数値を目指すことが求められます。
　⑦施設利用率は高い数値となっており有効に施設利用ができているといえますが、漏水対策や老朽管路の更新を促すことで有収率の向上を図り、当該指標をより適正に分析する必要があります。
　⑧有収率は平成28年熊本地震によって大幅に低下しましたが、徐々に回復してきているところです。
　しかし、全国・類似団体との比較では未だ低い水準であることから継続して漏水対策に取り組んでいく必要があります。</t>
    </r>
    <rPh sb="41" eb="43">
      <t>リョウコウ</t>
    </rPh>
    <rPh sb="140" eb="142">
      <t>キギョウ</t>
    </rPh>
    <rPh sb="142" eb="143">
      <t>サイ</t>
    </rPh>
    <rPh sb="185" eb="187">
      <t>コンゴ</t>
    </rPh>
    <rPh sb="188" eb="190">
      <t>シセツ</t>
    </rPh>
    <rPh sb="190" eb="192">
      <t>コウシン</t>
    </rPh>
    <rPh sb="192" eb="194">
      <t>ヒヨウ</t>
    </rPh>
    <rPh sb="195" eb="196">
      <t>ア</t>
    </rPh>
    <rPh sb="215" eb="217">
      <t>トウガイ</t>
    </rPh>
    <rPh sb="217" eb="219">
      <t>シヒョウ</t>
    </rPh>
    <rPh sb="224" eb="226">
      <t>チュウシ</t>
    </rPh>
    <rPh sb="294" eb="295">
      <t>トウ</t>
    </rPh>
    <rPh sb="295" eb="297">
      <t>キギョウ</t>
    </rPh>
    <rPh sb="297" eb="298">
      <t>ダン</t>
    </rPh>
    <rPh sb="345" eb="347">
      <t>コウジョウ</t>
    </rPh>
    <rPh sb="430" eb="433">
      <t>ユウシュウリツ</t>
    </rPh>
    <rPh sb="434" eb="436">
      <t>コウジョウ</t>
    </rPh>
    <rPh sb="437" eb="438">
      <t>ハカ</t>
    </rPh>
    <rPh sb="493" eb="495">
      <t>ジョジョ</t>
    </rPh>
    <rPh sb="496" eb="498">
      <t>カイフク</t>
    </rPh>
    <rPh sb="516" eb="518">
      <t>ゼンコク</t>
    </rPh>
    <rPh sb="519" eb="521">
      <t>ルイジ</t>
    </rPh>
    <rPh sb="521" eb="523">
      <t>ダンタイ</t>
    </rPh>
    <rPh sb="525" eb="527">
      <t>ヒカク</t>
    </rPh>
    <rPh sb="529" eb="530">
      <t>イマ</t>
    </rPh>
    <rPh sb="531" eb="532">
      <t>ヒク</t>
    </rPh>
    <rPh sb="533" eb="535">
      <t>スイジュン</t>
    </rPh>
    <rPh sb="542" eb="544">
      <t>ケイゾク</t>
    </rPh>
    <rPh sb="546" eb="548">
      <t>ロウスイ</t>
    </rPh>
    <rPh sb="548" eb="550">
      <t>タイサク</t>
    </rPh>
    <rPh sb="551" eb="552">
      <t>ト</t>
    </rPh>
    <rPh sb="553" eb="554">
      <t>ク</t>
    </rPh>
    <rPh sb="558" eb="560">
      <t>ヒツヨウ</t>
    </rPh>
    <phoneticPr fontId="4"/>
  </si>
  <si>
    <t>　経営の健全性・効率性に係る指標を分析すると概ね健全な経営ができているものと思われます。
　また、老朽化の状況に関する指標から、当該年度においては施設や管路の更新によって資産の老朽化が進行していないことが見てとれます。
　しかし、今後は施設の老朽化が加速していくと見込まれており、そのことによる更新費用の増大、延いては経営状況の悪化へとつながることが懸念されます。
　安定した経営を継続していくためにも基本計画に基づき企業債を活用しながら計画的な施設・管路の更新に取り組んでいきます。</t>
    <rPh sb="49" eb="52">
      <t>ロウキュウカ</t>
    </rPh>
    <rPh sb="53" eb="55">
      <t>ジョウキョウ</t>
    </rPh>
    <rPh sb="56" eb="57">
      <t>カン</t>
    </rPh>
    <rPh sb="59" eb="61">
      <t>シヒョウ</t>
    </rPh>
    <rPh sb="64" eb="66">
      <t>トウガイ</t>
    </rPh>
    <rPh sb="66" eb="68">
      <t>ネンド</t>
    </rPh>
    <rPh sb="73" eb="75">
      <t>シセツ</t>
    </rPh>
    <rPh sb="76" eb="78">
      <t>カンロ</t>
    </rPh>
    <rPh sb="79" eb="81">
      <t>コウシン</t>
    </rPh>
    <rPh sb="85" eb="87">
      <t>シサン</t>
    </rPh>
    <rPh sb="88" eb="91">
      <t>ロウキュウカ</t>
    </rPh>
    <rPh sb="92" eb="94">
      <t>シンコウ</t>
    </rPh>
    <rPh sb="102" eb="103">
      <t>ミ</t>
    </rPh>
    <rPh sb="115" eb="117">
      <t>コンゴ</t>
    </rPh>
    <rPh sb="118" eb="120">
      <t>シセツ</t>
    </rPh>
    <rPh sb="121" eb="124">
      <t>ロウキュウカ</t>
    </rPh>
    <rPh sb="125" eb="127">
      <t>カソク</t>
    </rPh>
    <rPh sb="132" eb="134">
      <t>ミコ</t>
    </rPh>
    <rPh sb="152" eb="154">
      <t>ゾウダイ</t>
    </rPh>
    <rPh sb="155" eb="156">
      <t>ヒ</t>
    </rPh>
    <rPh sb="159" eb="161">
      <t>ケイエイ</t>
    </rPh>
    <rPh sb="161" eb="163">
      <t>ジョウキョウ</t>
    </rPh>
    <rPh sb="164" eb="166">
      <t>アッカ</t>
    </rPh>
    <rPh sb="175" eb="177">
      <t>ケネン</t>
    </rPh>
    <rPh sb="184" eb="186">
      <t>アンテイ</t>
    </rPh>
    <rPh sb="188" eb="190">
      <t>ケイエイ</t>
    </rPh>
    <rPh sb="191" eb="193">
      <t>ケイゾク</t>
    </rPh>
    <rPh sb="201" eb="203">
      <t>キホン</t>
    </rPh>
    <rPh sb="203" eb="205">
      <t>ケイカク</t>
    </rPh>
    <rPh sb="206" eb="207">
      <t>モト</t>
    </rPh>
    <rPh sb="213" eb="215">
      <t>カツヨウ</t>
    </rPh>
    <rPh sb="219" eb="222">
      <t>ケイカクテキ</t>
    </rPh>
    <rPh sb="223" eb="225">
      <t>シセツ</t>
    </rPh>
    <rPh sb="226" eb="228">
      <t>カンロ</t>
    </rPh>
    <rPh sb="229" eb="231">
      <t>コウシン</t>
    </rPh>
    <rPh sb="232" eb="233">
      <t>ト</t>
    </rPh>
    <rPh sb="234" eb="23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</si>
</sst>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0.42</c:v>
                </c:pt>
                <c:pt idx="1">
                  <c:v>0</c:v>
                </c:pt>
                <c:pt idx="2" formatCode="#,##0.00;&quot;△&quot;#,##0.00;&quot;-&quot;">
                  <c:v>1.57</c:v>
                </c:pt>
                <c:pt idx="3" formatCode="#,##0.00;&quot;△&quot;#,##0.00;&quot;-&quot;">
                  <c:v>0.46</c:v>
                </c:pt>
                <c:pt idx="4" formatCode="#,##0.00;&quot;△&quot;#,##0.00;&quot;-&quot;">
                  <c:v>0.75</c:v>
                </c:pt>
              </c:numCache>
            </c:numRef>
          </c:val>
          <c:extLst>
            <c:ext xmlns:c16="http://schemas.microsoft.com/office/drawing/2014/chart" uri="{C3380CC4-5D6E-409C-BE32-E72D297353CC}">
              <c16:uniqueId val="{00000000-5FAE-4CDA-82E1-18FE45C48F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FAE-4CDA-82E1-18FE45C48F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75.760000000000005</c:v>
                </c:pt>
                <c:pt idx="1">
                  <c:v>76.36</c:v>
                </c:pt>
                <c:pt idx="2">
                  <c:v>93.5</c:v>
                </c:pt>
                <c:pt idx="3">
                  <c:v>90.29</c:v>
                </c:pt>
                <c:pt idx="4">
                  <c:v>88.27</c:v>
                </c:pt>
              </c:numCache>
            </c:numRef>
          </c:val>
          <c:extLst>
            <c:ext xmlns:c16="http://schemas.microsoft.com/office/drawing/2014/chart" uri="{C3380CC4-5D6E-409C-BE32-E72D297353CC}">
              <c16:uniqueId val="{00000000-85F1-43AA-8BA3-26E08AFDC7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5F1-43AA-8BA3-26E08AFDC7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84.6</c:v>
                </c:pt>
                <c:pt idx="1">
                  <c:v>84.7</c:v>
                </c:pt>
                <c:pt idx="2">
                  <c:v>68.599999999999994</c:v>
                </c:pt>
                <c:pt idx="3">
                  <c:v>74.349999999999994</c:v>
                </c:pt>
                <c:pt idx="4">
                  <c:v>75.97</c:v>
                </c:pt>
              </c:numCache>
            </c:numRef>
          </c:val>
          <c:extLst>
            <c:ext xmlns:c16="http://schemas.microsoft.com/office/drawing/2014/chart" uri="{C3380CC4-5D6E-409C-BE32-E72D297353CC}">
              <c16:uniqueId val="{00000000-5DA8-4626-B16C-BF3A5FAF5E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5DA8-4626-B16C-BF3A5FAF5E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129.36000000000001</c:v>
                </c:pt>
                <c:pt idx="1">
                  <c:v>131.87</c:v>
                </c:pt>
                <c:pt idx="2">
                  <c:v>128.66</c:v>
                </c:pt>
                <c:pt idx="3">
                  <c:v>141.09</c:v>
                </c:pt>
                <c:pt idx="4">
                  <c:v>133.61000000000001</c:v>
                </c:pt>
              </c:numCache>
            </c:numRef>
          </c:val>
          <c:extLst>
            <c:ext xmlns:c16="http://schemas.microsoft.com/office/drawing/2014/chart" uri="{C3380CC4-5D6E-409C-BE32-E72D297353CC}">
              <c16:uniqueId val="{00000000-152D-4B99-BF0C-9B7C564075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52D-4B99-BF0C-9B7C564075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39.950000000000003</c:v>
                </c:pt>
                <c:pt idx="1">
                  <c:v>40.520000000000003</c:v>
                </c:pt>
                <c:pt idx="2">
                  <c:v>41.48</c:v>
                </c:pt>
                <c:pt idx="3">
                  <c:v>42.01</c:v>
                </c:pt>
                <c:pt idx="4">
                  <c:v>42.06</c:v>
                </c:pt>
              </c:numCache>
            </c:numRef>
          </c:val>
          <c:extLst>
            <c:ext xmlns:c16="http://schemas.microsoft.com/office/drawing/2014/chart" uri="{C3380CC4-5D6E-409C-BE32-E72D297353CC}">
              <c16:uniqueId val="{00000000-26F0-4214-A890-8853BC45C7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6F0-4214-A890-8853BC45C7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5.74</c:v>
                </c:pt>
                <c:pt idx="3" formatCode="#,##0.00;&quot;△&quot;#,##0.00;&quot;-&quot;">
                  <c:v>7.1</c:v>
                </c:pt>
                <c:pt idx="4" formatCode="#,##0.00;&quot;△&quot;#,##0.00;&quot;-&quot;">
                  <c:v>6.83</c:v>
                </c:pt>
              </c:numCache>
            </c:numRef>
          </c:val>
          <c:extLst>
            <c:ext xmlns:c16="http://schemas.microsoft.com/office/drawing/2014/chart" uri="{C3380CC4-5D6E-409C-BE32-E72D297353CC}">
              <c16:uniqueId val="{00000000-4862-43CB-BD90-7EF541A031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862-43CB-BD90-7EF541A031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22-4D4A-8D7F-CD7AB0DAC3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222-4D4A-8D7F-CD7AB0DAC3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464.62</c:v>
                </c:pt>
                <c:pt idx="1">
                  <c:v>261.38</c:v>
                </c:pt>
                <c:pt idx="2">
                  <c:v>351.88</c:v>
                </c:pt>
                <c:pt idx="3">
                  <c:v>337.84</c:v>
                </c:pt>
                <c:pt idx="4">
                  <c:v>308.16000000000003</c:v>
                </c:pt>
              </c:numCache>
            </c:numRef>
          </c:val>
          <c:extLst>
            <c:ext xmlns:c16="http://schemas.microsoft.com/office/drawing/2014/chart" uri="{C3380CC4-5D6E-409C-BE32-E72D297353CC}">
              <c16:uniqueId val="{00000000-1C85-4FAF-A2DF-286A397008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C85-4FAF-A2DF-286A397008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88.51</c:v>
                </c:pt>
                <c:pt idx="1">
                  <c:v>72.48</c:v>
                </c:pt>
                <c:pt idx="2">
                  <c:v>57.45</c:v>
                </c:pt>
                <c:pt idx="3">
                  <c:v>40.950000000000003</c:v>
                </c:pt>
                <c:pt idx="4">
                  <c:v>27.82</c:v>
                </c:pt>
              </c:numCache>
            </c:numRef>
          </c:val>
          <c:extLst>
            <c:ext xmlns:c16="http://schemas.microsoft.com/office/drawing/2014/chart" uri="{C3380CC4-5D6E-409C-BE32-E72D297353CC}">
              <c16:uniqueId val="{00000000-2F25-439C-B697-B55CF1AF9C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F25-439C-B697-B55CF1AF9C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119.29</c:v>
                </c:pt>
                <c:pt idx="1">
                  <c:v>118.03</c:v>
                </c:pt>
                <c:pt idx="2">
                  <c:v>108.45</c:v>
                </c:pt>
                <c:pt idx="3">
                  <c:v>123.57</c:v>
                </c:pt>
                <c:pt idx="4">
                  <c:v>115.13</c:v>
                </c:pt>
              </c:numCache>
            </c:numRef>
          </c:val>
          <c:extLst>
            <c:ext xmlns:c16="http://schemas.microsoft.com/office/drawing/2014/chart" uri="{C3380CC4-5D6E-409C-BE32-E72D297353CC}">
              <c16:uniqueId val="{00000000-9C1D-4514-9BDA-A308EB0D0E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C1D-4514-9BDA-A308EB0D0E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120.14</c:v>
                </c:pt>
                <c:pt idx="1">
                  <c:v>121.39</c:v>
                </c:pt>
                <c:pt idx="2">
                  <c:v>132.62</c:v>
                </c:pt>
                <c:pt idx="3">
                  <c:v>115.97</c:v>
                </c:pt>
                <c:pt idx="4">
                  <c:v>124.06</c:v>
                </c:pt>
              </c:numCache>
            </c:numRef>
          </c:val>
          <c:extLst>
            <c:ext xmlns:c16="http://schemas.microsoft.com/office/drawing/2014/chart" uri="{C3380CC4-5D6E-409C-BE32-E72D297353CC}">
              <c16:uniqueId val="{00000000-7CEB-4347-BC48-18BDA10BAF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CEB-4347-BC48-18BDA10BAF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S12" sqref="S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大津菊陽水道企業団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93.59</v>
      </c>
      <c r="J10" s="52"/>
      <c r="K10" s="52"/>
      <c r="L10" s="52"/>
      <c r="M10" s="52"/>
      <c r="N10" s="52"/>
      <c r="O10" s="63"/>
      <c r="P10" s="53">
        <f>データ!$P$6</f>
        <v>99.38</v>
      </c>
      <c r="Q10" s="53"/>
      <c r="R10" s="53"/>
      <c r="S10" s="53"/>
      <c r="T10" s="53"/>
      <c r="U10" s="53"/>
      <c r="V10" s="53"/>
      <c r="W10" s="60">
        <f>データ!$Q$6</f>
        <v>2620</v>
      </c>
      <c r="X10" s="60"/>
      <c r="Y10" s="60"/>
      <c r="Z10" s="60"/>
      <c r="AA10" s="60"/>
      <c r="AB10" s="60"/>
      <c r="AC10" s="60"/>
      <c r="AD10" s="2"/>
      <c r="AE10" s="2"/>
      <c r="AF10" s="2"/>
      <c r="AG10" s="2"/>
      <c r="AH10" s="4"/>
      <c r="AI10" s="4"/>
      <c r="AJ10" s="4"/>
      <c r="AK10" s="4"/>
      <c r="AL10" s="60">
        <f>データ!$U$6</f>
        <v>76094</v>
      </c>
      <c r="AM10" s="60"/>
      <c r="AN10" s="60"/>
      <c r="AO10" s="60"/>
      <c r="AP10" s="60"/>
      <c r="AQ10" s="60"/>
      <c r="AR10" s="60"/>
      <c r="AS10" s="60"/>
      <c r="AT10" s="51">
        <f>データ!$V$6</f>
        <v>56.47</v>
      </c>
      <c r="AU10" s="52"/>
      <c r="AV10" s="52"/>
      <c r="AW10" s="52"/>
      <c r="AX10" s="52"/>
      <c r="AY10" s="52"/>
      <c r="AZ10" s="52"/>
      <c r="BA10" s="52"/>
      <c r="BB10" s="53">
        <f>データ!$W$6</f>
        <v>1347.51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qz8paj+D1uM5Bbu+ZvMtuOvN3OyZiZMC7S9IiFhwg3nvLozyzb8UVcNpKZjrCV2c8oZUCuCGzs6G21HJtnbuA==" saltValue="2zG7lgpQ+F/YMrpL3wwi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438715</v>
      </c>
      <c r="D6" s="34">
        <f t="shared" si="3"/>
        <v>46</v>
      </c>
      <c r="E6" s="34">
        <f t="shared" si="3"/>
        <v>1</v>
      </c>
      <c r="F6" s="34">
        <f t="shared" si="3"/>
        <v>0</v>
      </c>
      <c r="G6" s="34">
        <f t="shared" si="3"/>
        <v>1</v>
      </c>
      <c r="H6" s="34" t="str">
        <f t="shared" si="3"/>
        <v>熊本県　大津菊陽水道企業団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93.59</v>
      </c>
      <c r="P6" s="35">
        <f t="shared" si="3"/>
        <v>99.38</v>
      </c>
      <c r="Q6" s="35">
        <f t="shared" si="3"/>
        <v>2620</v>
      </c>
      <c r="R6" s="35" t="str">
        <f t="shared" si="3"/>
        <v>-</v>
      </c>
      <c r="S6" s="35" t="str">
        <f t="shared" si="3"/>
        <v>-</v>
      </c>
      <c r="T6" s="35" t="str">
        <f t="shared" si="3"/>
        <v>-</v>
      </c>
      <c r="U6" s="35">
        <f t="shared" si="3"/>
        <v>76094</v>
      </c>
      <c r="V6" s="35">
        <f t="shared" si="3"/>
        <v>56.47</v>
      </c>
      <c r="W6" s="35">
        <f t="shared" si="3"/>
        <v>1347.51</v>
      </c>
      <c r="X6" s="36">
        <f>IF(X7="",NA(),X7)</f>
        <v>129.36000000000001</v>
      </c>
      <c r="Y6" s="36">
        <f t="shared" ref="Y6:AG6" si="4">IF(Y7="",NA(),Y7)</f>
        <v>131.87</v>
      </c>
      <c r="Z6" s="36">
        <f t="shared" si="4"/>
        <v>128.66</v>
      </c>
      <c r="AA6" s="36">
        <f t="shared" si="4"/>
        <v>141.09</v>
      </c>
      <c r="AB6" s="36">
        <f t="shared" si="4"/>
        <v>133.61000000000001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464.62</v>
      </c>
      <c r="AU6" s="36">
        <f t="shared" ref="AU6:BC6" si="6">IF(AU7="",NA(),AU7)</f>
        <v>261.38</v>
      </c>
      <c r="AV6" s="36">
        <f t="shared" si="6"/>
        <v>351.88</v>
      </c>
      <c r="AW6" s="36">
        <f t="shared" si="6"/>
        <v>337.84</v>
      </c>
      <c r="AX6" s="36">
        <f t="shared" si="6"/>
        <v>308.16000000000003</v>
      </c>
      <c r="AY6" s="36">
        <f t="shared" si="6"/>
        <v>335.95</v>
      </c>
      <c r="AZ6" s="36">
        <f t="shared" si="6"/>
        <v>346.59</v>
      </c>
      <c r="BA6" s="36">
        <f t="shared" si="6"/>
        <v>357.82</v>
      </c>
      <c r="BB6" s="36">
        <f t="shared" si="6"/>
        <v>355.5</v>
      </c>
      <c r="BC6" s="36">
        <f t="shared" si="6"/>
        <v>349.83</v>
      </c>
      <c r="BD6" s="35" t="str">
        <f>IF(BD7="","",IF(BD7="-","【-】","【"&amp;SUBSTITUTE(TEXT(BD7,"#,##0.00"),"-","△")&amp;"】"))</f>
        <v>【261.93】</v>
      </c>
      <c r="BE6" s="36">
        <f>IF(BE7="",NA(),BE7)</f>
        <v>88.51</v>
      </c>
      <c r="BF6" s="36">
        <f t="shared" ref="BF6:BN6" si="7">IF(BF7="",NA(),BF7)</f>
        <v>72.48</v>
      </c>
      <c r="BG6" s="36">
        <f t="shared" si="7"/>
        <v>57.45</v>
      </c>
      <c r="BH6" s="36">
        <f t="shared" si="7"/>
        <v>40.950000000000003</v>
      </c>
      <c r="BI6" s="36">
        <f t="shared" si="7"/>
        <v>27.82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119.29</v>
      </c>
      <c r="BQ6" s="36">
        <f t="shared" ref="BQ6:BY6" si="8">IF(BQ7="",NA(),BQ7)</f>
        <v>118.03</v>
      </c>
      <c r="BR6" s="36">
        <f t="shared" si="8"/>
        <v>108.45</v>
      </c>
      <c r="BS6" s="36">
        <f t="shared" si="8"/>
        <v>123.57</v>
      </c>
      <c r="BT6" s="36">
        <f t="shared" si="8"/>
        <v>115.13</v>
      </c>
      <c r="BU6" s="36">
        <f t="shared" si="8"/>
        <v>105.21</v>
      </c>
      <c r="BV6" s="36">
        <f t="shared" si="8"/>
        <v>105.71</v>
      </c>
      <c r="BW6" s="36">
        <f t="shared" si="8"/>
        <v>106.01</v>
      </c>
      <c r="BX6" s="36">
        <f t="shared" si="8"/>
        <v>104.57</v>
      </c>
      <c r="BY6" s="36">
        <f t="shared" si="8"/>
        <v>103.54</v>
      </c>
      <c r="BZ6" s="35" t="str">
        <f>IF(BZ7="","",IF(BZ7="-","【-】","【"&amp;SUBSTITUTE(TEXT(BZ7,"#,##0.00"),"-","△")&amp;"】"))</f>
        <v>【103.91】</v>
      </c>
      <c r="CA6" s="36">
        <f>IF(CA7="",NA(),CA7)</f>
        <v>120.14</v>
      </c>
      <c r="CB6" s="36">
        <f t="shared" ref="CB6:CJ6" si="9">IF(CB7="",NA(),CB7)</f>
        <v>121.39</v>
      </c>
      <c r="CC6" s="36">
        <f t="shared" si="9"/>
        <v>132.62</v>
      </c>
      <c r="CD6" s="36">
        <f t="shared" si="9"/>
        <v>115.97</v>
      </c>
      <c r="CE6" s="36">
        <f t="shared" si="9"/>
        <v>124.06</v>
      </c>
      <c r="CF6" s="36">
        <f t="shared" si="9"/>
        <v>162.59</v>
      </c>
      <c r="CG6" s="36">
        <f t="shared" si="9"/>
        <v>162.15</v>
      </c>
      <c r="CH6" s="36">
        <f t="shared" si="9"/>
        <v>162.24</v>
      </c>
      <c r="CI6" s="36">
        <f t="shared" si="9"/>
        <v>165.47</v>
      </c>
      <c r="CJ6" s="36">
        <f t="shared" si="9"/>
        <v>167.46</v>
      </c>
      <c r="CK6" s="35" t="str">
        <f>IF(CK7="","",IF(CK7="-","【-】","【"&amp;SUBSTITUTE(TEXT(CK7,"#,##0.00"),"-","△")&amp;"】"))</f>
        <v>【167.11】</v>
      </c>
      <c r="CL6" s="36">
        <f>IF(CL7="",NA(),CL7)</f>
        <v>75.760000000000005</v>
      </c>
      <c r="CM6" s="36">
        <f t="shared" ref="CM6:CU6" si="10">IF(CM7="",NA(),CM7)</f>
        <v>76.36</v>
      </c>
      <c r="CN6" s="36">
        <f t="shared" si="10"/>
        <v>93.5</v>
      </c>
      <c r="CO6" s="36">
        <f t="shared" si="10"/>
        <v>90.29</v>
      </c>
      <c r="CP6" s="36">
        <f t="shared" si="10"/>
        <v>88.27</v>
      </c>
      <c r="CQ6" s="36">
        <f t="shared" si="10"/>
        <v>59.17</v>
      </c>
      <c r="CR6" s="36">
        <f t="shared" si="10"/>
        <v>59.34</v>
      </c>
      <c r="CS6" s="36">
        <f t="shared" si="10"/>
        <v>59.11</v>
      </c>
      <c r="CT6" s="36">
        <f t="shared" si="10"/>
        <v>59.74</v>
      </c>
      <c r="CU6" s="36">
        <f t="shared" si="10"/>
        <v>59.46</v>
      </c>
      <c r="CV6" s="35" t="str">
        <f>IF(CV7="","",IF(CV7="-","【-】","【"&amp;SUBSTITUTE(TEXT(CV7,"#,##0.00"),"-","△")&amp;"】"))</f>
        <v>【60.27】</v>
      </c>
      <c r="CW6" s="36">
        <f>IF(CW7="",NA(),CW7)</f>
        <v>84.6</v>
      </c>
      <c r="CX6" s="36">
        <f t="shared" ref="CX6:DF6" si="11">IF(CX7="",NA(),CX7)</f>
        <v>84.7</v>
      </c>
      <c r="CY6" s="36">
        <f t="shared" si="11"/>
        <v>68.599999999999994</v>
      </c>
      <c r="CZ6" s="36">
        <f t="shared" si="11"/>
        <v>74.349999999999994</v>
      </c>
      <c r="DA6" s="36">
        <f t="shared" si="11"/>
        <v>75.97</v>
      </c>
      <c r="DB6" s="36">
        <f t="shared" si="11"/>
        <v>87.6</v>
      </c>
      <c r="DC6" s="36">
        <f t="shared" si="11"/>
        <v>87.74</v>
      </c>
      <c r="DD6" s="36">
        <f t="shared" si="11"/>
        <v>87.91</v>
      </c>
      <c r="DE6" s="36">
        <f t="shared" si="11"/>
        <v>87.28</v>
      </c>
      <c r="DF6" s="36">
        <f t="shared" si="11"/>
        <v>87.41</v>
      </c>
      <c r="DG6" s="35" t="str">
        <f>IF(DG7="","",IF(DG7="-","【-】","【"&amp;SUBSTITUTE(TEXT(DG7,"#,##0.00"),"-","△")&amp;"】"))</f>
        <v>【89.92】</v>
      </c>
      <c r="DH6" s="36">
        <f>IF(DH7="",NA(),DH7)</f>
        <v>39.950000000000003</v>
      </c>
      <c r="DI6" s="36">
        <f t="shared" ref="DI6:DQ6" si="12">IF(DI7="",NA(),DI7)</f>
        <v>40.520000000000003</v>
      </c>
      <c r="DJ6" s="36">
        <f t="shared" si="12"/>
        <v>41.48</v>
      </c>
      <c r="DK6" s="36">
        <f t="shared" si="12"/>
        <v>42.01</v>
      </c>
      <c r="DL6" s="36">
        <f t="shared" si="12"/>
        <v>42.06</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6">
        <f t="shared" si="13"/>
        <v>5.74</v>
      </c>
      <c r="DV6" s="36">
        <f t="shared" si="13"/>
        <v>7.1</v>
      </c>
      <c r="DW6" s="36">
        <f t="shared" si="13"/>
        <v>6.83</v>
      </c>
      <c r="DX6" s="36">
        <f t="shared" si="13"/>
        <v>10.71</v>
      </c>
      <c r="DY6" s="36">
        <f t="shared" si="13"/>
        <v>10.93</v>
      </c>
      <c r="DZ6" s="36">
        <f t="shared" si="13"/>
        <v>13.39</v>
      </c>
      <c r="EA6" s="36">
        <f t="shared" si="13"/>
        <v>14.48</v>
      </c>
      <c r="EB6" s="36">
        <f t="shared" si="13"/>
        <v>16.27</v>
      </c>
      <c r="EC6" s="35" t="str">
        <f>IF(EC7="","",IF(EC7="-","【-】","【"&amp;SUBSTITUTE(TEXT(EC7,"#,##0.00"),"-","△")&amp;"】"))</f>
        <v>【17.80】</v>
      </c>
      <c r="ED6" s="36">
        <f>IF(ED7="",NA(),ED7)</f>
        <v>0.42</v>
      </c>
      <c r="EE6" s="35">
        <f t="shared" ref="EE6:EM6" si="14">IF(EE7="",NA(),EE7)</f>
        <v>0</v>
      </c>
      <c r="EF6" s="36">
        <f t="shared" si="14"/>
        <v>1.57</v>
      </c>
      <c r="EG6" s="36">
        <f t="shared" si="14"/>
        <v>0.46</v>
      </c>
      <c r="EH6" s="36">
        <f t="shared" si="14"/>
        <v>0.75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438715</v>
      </c>
      <c r="D7" s="38">
        <v>46</v>
      </c>
      <c r="E7" s="38">
        <v>1</v>
      </c>
      <c r="F7" s="38">
        <v>0</v>
      </c>
      <c r="G7" s="38">
        <v>1</v>
      </c>
      <c r="H7" s="38" t="s">
        <v>93</v>
      </c>
      <c r="I7" s="38" t="s">
        <v>94</v>
      </c>
      <c r="J7" s="38" t="s">
        <v>95</v>
      </c>
      <c r="K7" s="38" t="s">
        <v>96</v>
      </c>
      <c r="L7" s="38" t="s">
        <v>97</v>
      </c>
      <c r="M7" s="38" t="s">
        <v>98</v>
      </c>
      <c r="N7" s="39" t="s">
        <v>99</v>
      </c>
      <c r="O7" s="39">
        <v>93.59</v>
      </c>
      <c r="P7" s="39">
        <v>99.38</v>
      </c>
      <c r="Q7" s="39">
        <v>2620</v>
      </c>
      <c r="R7" s="39" t="s">
        <v>99</v>
      </c>
      <c r="S7" s="39" t="s">
        <v>99</v>
      </c>
      <c r="T7" s="39" t="s">
        <v>99</v>
      </c>
      <c r="U7" s="39">
        <v>76094</v>
      </c>
      <c r="V7" s="39">
        <v>56.47</v>
      </c>
      <c r="W7" s="39">
        <v>1347.51</v>
      </c>
      <c r="X7" s="39">
        <v>129.36000000000001</v>
      </c>
      <c r="Y7" s="39">
        <v>131.87</v>
      </c>
      <c r="Z7" s="39">
        <v>128.66</v>
      </c>
      <c r="AA7" s="39">
        <v>141.09</v>
      </c>
      <c r="AB7" s="39">
        <v>133.61000000000001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464.62</v>
      </c>
      <c r="AU7" s="39">
        <v>261.38</v>
      </c>
      <c r="AV7" s="39">
        <v>351.88</v>
      </c>
      <c r="AW7" s="39">
        <v>337.84</v>
      </c>
      <c r="AX7" s="39">
        <v>308.16000000000003</v>
      </c>
      <c r="AY7" s="39">
        <v>335.95</v>
      </c>
      <c r="AZ7" s="39">
        <v>346.59</v>
      </c>
      <c r="BA7" s="39">
        <v>357.82</v>
      </c>
      <c r="BB7" s="39">
        <v>355.5</v>
      </c>
      <c r="BC7" s="39">
        <v>349.83</v>
      </c>
      <c r="BD7" s="39">
        <v>261.93</v>
      </c>
      <c r="BE7" s="39">
        <v>88.51</v>
      </c>
      <c r="BF7" s="39">
        <v>72.48</v>
      </c>
      <c r="BG7" s="39">
        <v>57.45</v>
      </c>
      <c r="BH7" s="39">
        <v>40.950000000000003</v>
      </c>
      <c r="BI7" s="39">
        <v>27.82</v>
      </c>
      <c r="BJ7" s="39">
        <v>319.82</v>
      </c>
      <c r="BK7" s="39">
        <v>312.02999999999997</v>
      </c>
      <c r="BL7" s="39">
        <v>307.45999999999998</v>
      </c>
      <c r="BM7" s="39">
        <v>312.58</v>
      </c>
      <c r="BN7" s="39">
        <v>314.87</v>
      </c>
      <c r="BO7" s="39">
        <v>270.45999999999998</v>
      </c>
      <c r="BP7" s="39">
        <v>119.29</v>
      </c>
      <c r="BQ7" s="39">
        <v>118.03</v>
      </c>
      <c r="BR7" s="39">
        <v>108.45</v>
      </c>
      <c r="BS7" s="39">
        <v>123.57</v>
      </c>
      <c r="BT7" s="39">
        <v>115.13</v>
      </c>
      <c r="BU7" s="39">
        <v>105.21</v>
      </c>
      <c r="BV7" s="39">
        <v>105.71</v>
      </c>
      <c r="BW7" s="39">
        <v>106.01</v>
      </c>
      <c r="BX7" s="39">
        <v>104.57</v>
      </c>
      <c r="BY7" s="39">
        <v>103.54</v>
      </c>
      <c r="BZ7" s="39">
        <v>103.91</v>
      </c>
      <c r="CA7" s="39">
        <v>120.14</v>
      </c>
      <c r="CB7" s="39">
        <v>121.39</v>
      </c>
      <c r="CC7" s="39">
        <v>132.62</v>
      </c>
      <c r="CD7" s="39">
        <v>115.97</v>
      </c>
      <c r="CE7" s="39">
        <v>124.06</v>
      </c>
      <c r="CF7" s="39">
        <v>162.59</v>
      </c>
      <c r="CG7" s="39">
        <v>162.15</v>
      </c>
      <c r="CH7" s="39">
        <v>162.24</v>
      </c>
      <c r="CI7" s="39">
        <v>165.47</v>
      </c>
      <c r="CJ7" s="39">
        <v>167.46</v>
      </c>
      <c r="CK7" s="39">
        <v>167.11</v>
      </c>
      <c r="CL7" s="39">
        <v>75.760000000000005</v>
      </c>
      <c r="CM7" s="39">
        <v>76.36</v>
      </c>
      <c r="CN7" s="39">
        <v>93.5</v>
      </c>
      <c r="CO7" s="39">
        <v>90.29</v>
      </c>
      <c r="CP7" s="39">
        <v>88.27</v>
      </c>
      <c r="CQ7" s="39">
        <v>59.17</v>
      </c>
      <c r="CR7" s="39">
        <v>59.34</v>
      </c>
      <c r="CS7" s="39">
        <v>59.11</v>
      </c>
      <c r="CT7" s="39">
        <v>59.74</v>
      </c>
      <c r="CU7" s="39">
        <v>59.46</v>
      </c>
      <c r="CV7" s="39">
        <v>60.27</v>
      </c>
      <c r="CW7" s="39">
        <v>84.6</v>
      </c>
      <c r="CX7" s="39">
        <v>84.7</v>
      </c>
      <c r="CY7" s="39">
        <v>68.599999999999994</v>
      </c>
      <c r="CZ7" s="39">
        <v>74.349999999999994</v>
      </c>
      <c r="DA7" s="39">
        <v>75.97</v>
      </c>
      <c r="DB7" s="39">
        <v>87.6</v>
      </c>
      <c r="DC7" s="39">
        <v>87.74</v>
      </c>
      <c r="DD7" s="39">
        <v>87.91</v>
      </c>
      <c r="DE7" s="39">
        <v>87.28</v>
      </c>
      <c r="DF7" s="39">
        <v>87.41</v>
      </c>
      <c r="DG7" s="39">
        <v>89.92</v>
      </c>
      <c r="DH7" s="39">
        <v>39.950000000000003</v>
      </c>
      <c r="DI7" s="39">
        <v>40.520000000000003</v>
      </c>
      <c r="DJ7" s="39">
        <v>41.48</v>
      </c>
      <c r="DK7" s="39">
        <v>42.01</v>
      </c>
      <c r="DL7" s="39">
        <v>42.06</v>
      </c>
      <c r="DM7" s="39">
        <v>45.25</v>
      </c>
      <c r="DN7" s="39">
        <v>46.27</v>
      </c>
      <c r="DO7" s="39">
        <v>46.88</v>
      </c>
      <c r="DP7" s="39">
        <v>46.94</v>
      </c>
      <c r="DQ7" s="39">
        <v>47.62</v>
      </c>
      <c r="DR7" s="39">
        <v>48.85</v>
      </c>
      <c r="DS7" s="39">
        <v>0</v>
      </c>
      <c r="DT7" s="39">
        <v>0</v>
      </c>
      <c r="DU7" s="39">
        <v>5.74</v>
      </c>
      <c r="DV7" s="39">
        <v>7.1</v>
      </c>
      <c r="DW7" s="39">
        <v>6.83</v>
      </c>
      <c r="DX7" s="39">
        <v>10.71</v>
      </c>
      <c r="DY7" s="39">
        <v>10.93</v>
      </c>
      <c r="DZ7" s="39">
        <v>13.39</v>
      </c>
      <c r="EA7" s="39">
        <v>14.48</v>
      </c>
      <c r="EB7" s="39">
        <v>16.27</v>
      </c>
      <c r="EC7" s="39">
        <v>17.8</v>
      </c>
      <c r="ED7" s="39">
        <v>0.42</v>
      </c>
      <c r="EE7" s="39">
        <v>0</v>
      </c>
      <c r="EF7" s="39">
        <v>1.57</v>
      </c>
      <c r="EG7" s="39">
        <v>0.46</v>
      </c>
      <c r="EH7" s="39">
        <v>0.75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2020-01-28T23:26:33Z</cp:lastPrinted>
  <dcterms:modified xsi:type="dcterms:W3CDTF">2020-01-28T23:26:34Z</dcterms:modified>
</cp:coreProperties>
</file>