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d-maeda\Desktop\"/>
    </mc:Choice>
  </mc:AlternateContent>
  <workbookProtection workbookAlgorithmName="SHA-512" workbookHashValue="9mW010ybQD2SGy9AYKpKyUTUOGvExyVEBxF3t9dy44jSzmAz5vrjUA83Whjvr0RSCezp46wdpY723+KrlgPb1Q==" workbookSaltValue="N655+41bKvzPrO9+wl/f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<sst xmlns="http://schemas.openxmlformats.org/spreadsheetml/2006/main" count="220" uniqueCount="108">
  <si>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</si>
  <si>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</si>
  <si>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</si>
  <si>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</si>
  <si>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</si>
  <si>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</si>
  <si>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</si>
  <si>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</si>
  <si>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</si>
  <si>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</si>
  <si>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</si>
  <si>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</si>
  <si>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</si>
  <si>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</si>
  <si>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</si>
  <si>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</si>
  <si>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</si>
  <si>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</si>
  <si>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</si>
  <si>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</si>
  <si>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</si>
  <si>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</si>
  <si>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</si>
  <si>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</si>
  <si>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</si>
  <si>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</si>
  <si>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</si>
  <si>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</si>
  <si>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</si>
  <si>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</si>
  <si>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</si>
  <si>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</si>
  <si>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</si>
  <si>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</si>
  <si>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</si>
  <si>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</si>
  <si>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</si>
  <si>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</si>
  <si>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</si>
  <si>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</si>
  <si>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</si>
  <si>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</si>
  <si>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</si>
  <si>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</si>
  <si>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</si>
  <si>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</si>
  <si>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</si>
  <si>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</si>
  <si>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</si>
  <si>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</si>
  <si>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</si>
  <si>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</si>
  <si>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</si>
  <si>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</si>
  <si>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</si>
  <si>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</si>
  <si>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</si>
  <si>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</si>
  <si>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</si>
  <si>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</si>
  <si>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</si>
  <si>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</si>
  <si>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</si>
  <si>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</si>
  <si>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</si>
  <si>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</si>
  <si>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</si>
  <si>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</si>
  <si>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</si>
  <si>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</si>
  <si>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</si>
  <si>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</si>
  <si>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</si>
  <si>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</si>
  <si>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</si>
  <si>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</si>
  <si>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</si>
  <si>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</si>
  <si>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</si>
  <si>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</si>
  <si>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</si>
  <si>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</si>
  <si>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</si>
  <si>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</si>
  <si>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</si>
  <si>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</si>
  <si>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</si>
  <si>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</si>
  <si>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</si>
  <si>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</si>
  <si>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</si>
  <si>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</si>
  <si>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</si>
  <si>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</si>
  <si>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</si>
  <si>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</si>
  <si>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</si>
  <si>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</si>
  <si>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</si>
  <si>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</si>
  <si>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</si>
  <si>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</si>
  <si>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</si>
  <si>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</si>
  <si>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</si>
  <si>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概ね類似団体と同様な数値であるが、年々指標は増加傾向にあることから今後も必要な更新投資を検討していく必要がある。
②管路経年化率
類似団体との比較においても高い水準であり、老朽管の更新を順次行う必要がある。
③管路更新率
H30については、繰越工事があったため大きく増加した。</t>
    <rPh sb="133" eb="135">
      <t>クリコ</t>
    </rPh>
    <rPh sb="135" eb="137">
      <t>コウジ</t>
    </rPh>
    <rPh sb="143" eb="144">
      <t>オオ</t>
    </rPh>
    <rPh sb="146" eb="148">
      <t>ゾウカ</t>
    </rPh>
    <phoneticPr fontId="4"/>
  </si>
  <si>
    <t>新施設や更新費用の増加により、令和元年5月に料金改定を行った。しかし、今後も人口減少による給水収益の低下が見込まれるため、老朽管及び施設の更新を計画的に進め、維持管理費削減などの経営努力を継続しながら、長期的収支予測をたてて、計画的に事業を行う必要がある。</t>
    <rPh sb="0" eb="3">
      <t>シンシセツ</t>
    </rPh>
    <rPh sb="4" eb="6">
      <t>コウシン</t>
    </rPh>
    <rPh sb="6" eb="8">
      <t>ヒヨウ</t>
    </rPh>
    <rPh sb="9" eb="11">
      <t>ゾウカ</t>
    </rPh>
    <rPh sb="15" eb="17">
      <t>レイワ</t>
    </rPh>
    <rPh sb="17" eb="19">
      <t>ガンネン</t>
    </rPh>
    <rPh sb="20" eb="21">
      <t>ガツ</t>
    </rPh>
    <rPh sb="22" eb="24">
      <t>リョウキン</t>
    </rPh>
    <rPh sb="24" eb="26">
      <t>カイテイ</t>
    </rPh>
    <rPh sb="27" eb="28">
      <t>オコナ</t>
    </rPh>
    <rPh sb="35" eb="37">
      <t>コンゴ</t>
    </rPh>
    <rPh sb="53" eb="55">
      <t>ミコ</t>
    </rPh>
    <rPh sb="61" eb="63">
      <t>ロウキュウ</t>
    </rPh>
    <rPh sb="63" eb="64">
      <t>カン</t>
    </rPh>
    <rPh sb="64" eb="65">
      <t>オヨ</t>
    </rPh>
    <rPh sb="66" eb="68">
      <t>シセツ</t>
    </rPh>
    <rPh sb="69" eb="71">
      <t>コウシン</t>
    </rPh>
    <rPh sb="72" eb="75">
      <t>ケイカクテキ</t>
    </rPh>
    <rPh sb="76" eb="77">
      <t>スス</t>
    </rPh>
    <rPh sb="79" eb="81">
      <t>イジ</t>
    </rPh>
    <rPh sb="81" eb="84">
      <t>カンリヒ</t>
    </rPh>
    <rPh sb="84" eb="86">
      <t>サクゲン</t>
    </rPh>
    <rPh sb="89" eb="91">
      <t>ケイエイ</t>
    </rPh>
    <rPh sb="91" eb="93">
      <t>ドリョク</t>
    </rPh>
    <rPh sb="94" eb="96">
      <t>ケイゾク</t>
    </rPh>
    <rPh sb="101" eb="104">
      <t>チョウキテキ</t>
    </rPh>
    <rPh sb="104" eb="106">
      <t>シュウシ</t>
    </rPh>
    <rPh sb="106" eb="108">
      <t>ヨソク</t>
    </rPh>
    <rPh sb="113" eb="116">
      <t>ケイカクテキ</t>
    </rPh>
    <rPh sb="117" eb="119">
      <t>ジギョウ</t>
    </rPh>
    <rPh sb="120" eb="121">
      <t>オコナ</t>
    </rPh>
    <rPh sb="122" eb="124">
      <t>ヒツヨウ</t>
    </rPh>
    <phoneticPr fontId="4"/>
  </si>
  <si>
    <t>①経常収支比率
経常費用の増加により近年は減少傾向が続き、30年度の収支は赤字となった。
②累積欠損金比率
指標は０％であるが、給水収益減少も考慮しながら経営の健全化に努める必要がある。
③流動比率
平成２６年度からの新会計基準の適用により負債額が増加している。
④企業債残高対給水収益比率
近年の老朽管更新、施設の更新等、企業債に依存し増加している傾向にある。経営改善を図っていく必要があると考えられる。
⑤料金回収率
類似団体の平均値を上回っているが、今後も回収率の向上に努め安定した経営を保つ。
⑥給水原価
平均値を大きく下回っているが年々増加している。今後も経営努力を継続する。
⑦施設利用率
類似団体平均値より高い値を維持している。施設への投資経済性は効率的に推移している。
⑧有収率
全国平均と比べると低い水準である。H25年度に開始した新水源の整備がH30年度に完了したため、今後は管路の更新を計画的に進めていく必要がある。</t>
    <rPh sb="13" eb="15">
      <t>ゾウカ</t>
    </rPh>
    <rPh sb="18" eb="20">
      <t>キンネン</t>
    </rPh>
    <rPh sb="26" eb="27">
      <t>ツヅ</t>
    </rPh>
    <rPh sb="37" eb="39">
      <t>アカジ</t>
    </rPh>
    <rPh sb="271" eb="273">
      <t>ネンネン</t>
    </rPh>
    <rPh sb="273" eb="275">
      <t>ゾウカ</t>
    </rPh>
    <rPh sb="371" eb="373">
      <t>カイシ</t>
    </rPh>
    <rPh sb="385" eb="387">
      <t>ネンド</t>
    </rPh>
    <rPh sb="395" eb="39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</si>
</sst>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0.74</c:v>
                </c:pt>
                <c:pt idx="1">
                  <c:v>0</c:v>
                </c:pt>
                <c:pt idx="2" formatCode="#,##0.00;&quot;△&quot;#,##0.00;&quot;-&quot;">
                  <c:v>0.51</c:v>
                </c:pt>
                <c:pt idx="3">
                  <c:v>0</c:v>
                </c:pt>
                <c:pt idx="4" formatCode="#,##0.00;&quot;△&quot;#,##0.00;&quot;-&quot;">
                  <c:v>2.72</c:v>
                </c:pt>
              </c:numCache>
            </c:numRef>
          </c:val>
          <c:extLst>
            <c:ext xmlns:c16="http://schemas.microsoft.com/office/drawing/2014/chart" uri="{C3380CC4-5D6E-409C-BE32-E72D297353CC}">
              <c16:uniqueId val="{00000000-4B87-482D-A643-42CB9AEFAB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4B87-482D-A643-42CB9AEFAB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72.709999999999994</c:v>
                </c:pt>
                <c:pt idx="1">
                  <c:v>72.7</c:v>
                </c:pt>
                <c:pt idx="2">
                  <c:v>75.16</c:v>
                </c:pt>
                <c:pt idx="3">
                  <c:v>73.2</c:v>
                </c:pt>
                <c:pt idx="4">
                  <c:v>72.930000000000007</c:v>
                </c:pt>
              </c:numCache>
            </c:numRef>
          </c:val>
          <c:extLst>
            <c:ext xmlns:c16="http://schemas.microsoft.com/office/drawing/2014/chart" uri="{C3380CC4-5D6E-409C-BE32-E72D297353CC}">
              <c16:uniqueId val="{00000000-B5E3-490E-9420-F15987D72A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B5E3-490E-9420-F15987D72A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77.099999999999994</c:v>
                </c:pt>
                <c:pt idx="1">
                  <c:v>77.11</c:v>
                </c:pt>
                <c:pt idx="2">
                  <c:v>74.319999999999993</c:v>
                </c:pt>
                <c:pt idx="3">
                  <c:v>76.400000000000006</c:v>
                </c:pt>
                <c:pt idx="4">
                  <c:v>76.3</c:v>
                </c:pt>
              </c:numCache>
            </c:numRef>
          </c:val>
          <c:extLst>
            <c:ext xmlns:c16="http://schemas.microsoft.com/office/drawing/2014/chart" uri="{C3380CC4-5D6E-409C-BE32-E72D297353CC}">
              <c16:uniqueId val="{00000000-9E42-452C-BCA9-750039D728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9E42-452C-BCA9-750039D728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c:v>
                </c:pt>
                <c:pt idx="1">
                  <c:v>108.36</c:v>
                </c:pt>
                <c:pt idx="2">
                  <c:v>100.85</c:v>
                </c:pt>
                <c:pt idx="3">
                  <c:v>100.52</c:v>
                </c:pt>
                <c:pt idx="4">
                  <c:v>92.3</c:v>
                </c:pt>
              </c:numCache>
            </c:numRef>
          </c:val>
          <c:extLst>
            <c:ext xmlns:c16="http://schemas.microsoft.com/office/drawing/2014/chart" uri="{C3380CC4-5D6E-409C-BE32-E72D297353CC}">
              <c16:uniqueId val="{00000000-2F03-4A3A-B495-0E514DCBA9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2F03-4A3A-B495-0E514DCBA9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45.92</c:v>
                </c:pt>
                <c:pt idx="1">
                  <c:v>47.65</c:v>
                </c:pt>
                <c:pt idx="2">
                  <c:v>49.41</c:v>
                </c:pt>
                <c:pt idx="3">
                  <c:v>43.12</c:v>
                </c:pt>
                <c:pt idx="4">
                  <c:v>43.25</c:v>
                </c:pt>
              </c:numCache>
            </c:numRef>
          </c:val>
          <c:extLst>
            <c:ext xmlns:c16="http://schemas.microsoft.com/office/drawing/2014/chart" uri="{C3380CC4-5D6E-409C-BE32-E72D297353CC}">
              <c16:uniqueId val="{00000000-D5C1-4A06-AC02-AA4F8A7879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D5C1-4A06-AC02-AA4F8A7879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45.03</c:v>
                </c:pt>
                <c:pt idx="1">
                  <c:v>0</c:v>
                </c:pt>
                <c:pt idx="2" formatCode="#,##0.00;&quot;△&quot;#,##0.00;&quot;-&quot;">
                  <c:v>43.33</c:v>
                </c:pt>
                <c:pt idx="3" formatCode="#,##0.00;&quot;△&quot;#,##0.00;&quot;-&quot;">
                  <c:v>42.44</c:v>
                </c:pt>
                <c:pt idx="4" formatCode="#,##0.00;&quot;△&quot;#,##0.00;&quot;-&quot;">
                  <c:v>39.1</c:v>
                </c:pt>
              </c:numCache>
            </c:numRef>
          </c:val>
          <c:extLst>
            <c:ext xmlns:c16="http://schemas.microsoft.com/office/drawing/2014/chart" uri="{C3380CC4-5D6E-409C-BE32-E72D297353CC}">
              <c16:uniqueId val="{00000000-0DFB-40F8-9B89-2CB014A31C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DFB-40F8-9B89-2CB014A31C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13-4DC7-9BB0-D9970596BF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D13-4DC7-9BB0-D9970596BF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386.28</c:v>
                </c:pt>
                <c:pt idx="1">
                  <c:v>353.11</c:v>
                </c:pt>
                <c:pt idx="2">
                  <c:v>316.41000000000003</c:v>
                </c:pt>
                <c:pt idx="3">
                  <c:v>268.64</c:v>
                </c:pt>
                <c:pt idx="4">
                  <c:v>129.43</c:v>
                </c:pt>
              </c:numCache>
            </c:numRef>
          </c:val>
          <c:extLst>
            <c:ext xmlns:c16="http://schemas.microsoft.com/office/drawing/2014/chart" uri="{C3380CC4-5D6E-409C-BE32-E72D297353CC}">
              <c16:uniqueId val="{00000000-58C4-4FAA-B6BB-4298BEA967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8C4-4FAA-B6BB-4298BEA967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619.95000000000005</c:v>
                </c:pt>
                <c:pt idx="1">
                  <c:v>773.98</c:v>
                </c:pt>
                <c:pt idx="2">
                  <c:v>783.28</c:v>
                </c:pt>
                <c:pt idx="3">
                  <c:v>742.96</c:v>
                </c:pt>
                <c:pt idx="4">
                  <c:v>745.4</c:v>
                </c:pt>
              </c:numCache>
            </c:numRef>
          </c:val>
          <c:extLst>
            <c:ext xmlns:c16="http://schemas.microsoft.com/office/drawing/2014/chart" uri="{C3380CC4-5D6E-409C-BE32-E72D297353CC}">
              <c16:uniqueId val="{00000000-B632-44DB-B6EE-C4AC131AFC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B632-44DB-B6EE-C4AC131AFC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114.47</c:v>
                </c:pt>
                <c:pt idx="1">
                  <c:v>107.18</c:v>
                </c:pt>
                <c:pt idx="2">
                  <c:v>95.2</c:v>
                </c:pt>
                <c:pt idx="3">
                  <c:v>95.91</c:v>
                </c:pt>
                <c:pt idx="4">
                  <c:v>90.13</c:v>
                </c:pt>
              </c:numCache>
            </c:numRef>
          </c:val>
          <c:extLst>
            <c:ext xmlns:c16="http://schemas.microsoft.com/office/drawing/2014/chart" uri="{C3380CC4-5D6E-409C-BE32-E72D297353CC}">
              <c16:uniqueId val="{00000000-0E53-4647-9A9D-6CCBB762F0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0E53-4647-9A9D-6CCBB762F0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119.52</c:v>
                </c:pt>
                <c:pt idx="1">
                  <c:v>127.37</c:v>
                </c:pt>
                <c:pt idx="2">
                  <c:v>143.41999999999999</c:v>
                </c:pt>
                <c:pt idx="3">
                  <c:v>143.47</c:v>
                </c:pt>
                <c:pt idx="4">
                  <c:v>152.80000000000001</c:v>
                </c:pt>
              </c:numCache>
            </c:numRef>
          </c:val>
          <c:extLst>
            <c:ext xmlns:c16="http://schemas.microsoft.com/office/drawing/2014/chart" uri="{C3380CC4-5D6E-409C-BE32-E72D297353CC}">
              <c16:uniqueId val="{00000000-381D-4955-A1CC-6F973CBECA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381D-4955-A1CC-6F973CBECA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6" zoomScale="85" zoomScaleNormal="85" workbookViewId="0">
      <selection activeCell="CF31" sqref="CF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甲佐町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10654</v>
      </c>
      <c r="AM8" s="70"/>
      <c r="AN8" s="70"/>
      <c r="AO8" s="70"/>
      <c r="AP8" s="70"/>
      <c r="AQ8" s="70"/>
      <c r="AR8" s="70"/>
      <c r="AS8" s="70"/>
      <c r="AT8" s="66">
        <f>データ!$S$6</f>
        <v>57.93</v>
      </c>
      <c r="AU8" s="67"/>
      <c r="AV8" s="67"/>
      <c r="AW8" s="67"/>
      <c r="AX8" s="67"/>
      <c r="AY8" s="67"/>
      <c r="AZ8" s="67"/>
      <c r="BA8" s="67"/>
      <c r="BB8" s="69">
        <f>データ!$T$6</f>
        <v>183.91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39.92</v>
      </c>
      <c r="J10" s="67"/>
      <c r="K10" s="67"/>
      <c r="L10" s="67"/>
      <c r="M10" s="67"/>
      <c r="N10" s="67"/>
      <c r="O10" s="68"/>
      <c r="P10" s="69">
        <f>データ!$P$6</f>
        <v>80.22</v>
      </c>
      <c r="Q10" s="69"/>
      <c r="R10" s="69"/>
      <c r="S10" s="69"/>
      <c r="T10" s="69"/>
      <c r="U10" s="69"/>
      <c r="V10" s="69"/>
      <c r="W10" s="70">
        <f>データ!$Q$6</f>
        <v>2688</v>
      </c>
      <c r="X10" s="70"/>
      <c r="Y10" s="70"/>
      <c r="Z10" s="70"/>
      <c r="AA10" s="70"/>
      <c r="AB10" s="70"/>
      <c r="AC10" s="70"/>
      <c r="AD10" s="2"/>
      <c r="AE10" s="2"/>
      <c r="AF10" s="2"/>
      <c r="AG10" s="2"/>
      <c r="AH10" s="4"/>
      <c r="AI10" s="4"/>
      <c r="AJ10" s="4"/>
      <c r="AK10" s="4"/>
      <c r="AL10" s="70">
        <f>データ!$U$6</f>
        <v>8509</v>
      </c>
      <c r="AM10" s="70"/>
      <c r="AN10" s="70"/>
      <c r="AO10" s="70"/>
      <c r="AP10" s="70"/>
      <c r="AQ10" s="70"/>
      <c r="AR10" s="70"/>
      <c r="AS10" s="70"/>
      <c r="AT10" s="66">
        <f>データ!$V$6</f>
        <v>22</v>
      </c>
      <c r="AU10" s="67"/>
      <c r="AV10" s="67"/>
      <c r="AW10" s="67"/>
      <c r="AX10" s="67"/>
      <c r="AY10" s="67"/>
      <c r="AZ10" s="67"/>
      <c r="BA10" s="67"/>
      <c r="BB10" s="69">
        <f>データ!$W$6</f>
        <v>386.77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WM7Zuqwaa+/hXEmkZJJj8GggEvocRE7LjQxZrCXRUPlUFbXuoJU8EcBWchZmXm89+Sz3WCJjc2pwuhsUA063A==" saltValue="TDwxcjHwXSpxp/k9HKu/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434442</v>
      </c>
      <c r="D6" s="34">
        <f t="shared" si="3"/>
        <v>46</v>
      </c>
      <c r="E6" s="34">
        <f t="shared" si="3"/>
        <v>1</v>
      </c>
      <c r="F6" s="34">
        <f t="shared" si="3"/>
        <v>0</v>
      </c>
      <c r="G6" s="34">
        <f t="shared" si="3"/>
        <v>1</v>
      </c>
      <c r="H6" s="34" t="str">
        <f t="shared" si="3"/>
        <v>熊本県　甲佐町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39.92</v>
      </c>
      <c r="P6" s="35">
        <f t="shared" si="3"/>
        <v>80.22</v>
      </c>
      <c r="Q6" s="35">
        <f t="shared" si="3"/>
        <v>2688</v>
      </c>
      <c r="R6" s="35">
        <f t="shared" si="3"/>
        <v>10654</v>
      </c>
      <c r="S6" s="35">
        <f t="shared" si="3"/>
        <v>57.93</v>
      </c>
      <c r="T6" s="35">
        <f t="shared" si="3"/>
        <v>183.91</v>
      </c>
      <c r="U6" s="35">
        <f t="shared" si="3"/>
        <v>8509</v>
      </c>
      <c r="V6" s="35">
        <f t="shared" si="3"/>
        <v>22</v>
      </c>
      <c r="W6" s="35">
        <f t="shared" si="3"/>
        <v>386.77</v>
      </c>
      <c r="X6" s="36">
        <f>IF(X7="",NA(),X7)</f>
        <v>114.6</v>
      </c>
      <c r="Y6" s="36">
        <f t="shared" ref="Y6:AG6" si="4">IF(Y7="",NA(),Y7)</f>
        <v>108.36</v>
      </c>
      <c r="Z6" s="36">
        <f t="shared" si="4"/>
        <v>100.85</v>
      </c>
      <c r="AA6" s="36">
        <f t="shared" si="4"/>
        <v>100.52</v>
      </c>
      <c r="AB6" s="36">
        <f t="shared" si="4"/>
        <v>92.3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386.28</v>
      </c>
      <c r="AU6" s="36">
        <f t="shared" ref="AU6:BC6" si="6">IF(AU7="",NA(),AU7)</f>
        <v>353.11</v>
      </c>
      <c r="AV6" s="36">
        <f t="shared" si="6"/>
        <v>316.41000000000003</v>
      </c>
      <c r="AW6" s="36">
        <f t="shared" si="6"/>
        <v>268.64</v>
      </c>
      <c r="AX6" s="36">
        <f t="shared" si="6"/>
        <v>129.43</v>
      </c>
      <c r="AY6" s="36">
        <f t="shared" si="6"/>
        <v>434.72</v>
      </c>
      <c r="AZ6" s="36">
        <f t="shared" si="6"/>
        <v>416.14</v>
      </c>
      <c r="BA6" s="36">
        <f t="shared" si="6"/>
        <v>371.89</v>
      </c>
      <c r="BB6" s="36">
        <f t="shared" si="6"/>
        <v>293.23</v>
      </c>
      <c r="BC6" s="36">
        <f t="shared" si="6"/>
        <v>300.14</v>
      </c>
      <c r="BD6" s="35" t="str">
        <f>IF(BD7="","",IF(BD7="-","【-】","【"&amp;SUBSTITUTE(TEXT(BD7,"#,##0.00"),"-","△")&amp;"】"))</f>
        <v>【261.93】</v>
      </c>
      <c r="BE6" s="36">
        <f>IF(BE7="",NA(),BE7)</f>
        <v>619.95000000000005</v>
      </c>
      <c r="BF6" s="36">
        <f t="shared" ref="BF6:BN6" si="7">IF(BF7="",NA(),BF7)</f>
        <v>773.98</v>
      </c>
      <c r="BG6" s="36">
        <f t="shared" si="7"/>
        <v>783.28</v>
      </c>
      <c r="BH6" s="36">
        <f t="shared" si="7"/>
        <v>742.96</v>
      </c>
      <c r="BI6" s="36">
        <f t="shared" si="7"/>
        <v>745.4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114.47</v>
      </c>
      <c r="BQ6" s="36">
        <f t="shared" ref="BQ6:BY6" si="8">IF(BQ7="",NA(),BQ7)</f>
        <v>107.18</v>
      </c>
      <c r="BR6" s="36">
        <f t="shared" si="8"/>
        <v>95.2</v>
      </c>
      <c r="BS6" s="36">
        <f t="shared" si="8"/>
        <v>95.91</v>
      </c>
      <c r="BT6" s="36">
        <f t="shared" si="8"/>
        <v>90.13</v>
      </c>
      <c r="BU6" s="36">
        <f t="shared" si="8"/>
        <v>93.66</v>
      </c>
      <c r="BV6" s="36">
        <f t="shared" si="8"/>
        <v>92.76</v>
      </c>
      <c r="BW6" s="36">
        <f t="shared" si="8"/>
        <v>93.28</v>
      </c>
      <c r="BX6" s="36">
        <f t="shared" si="8"/>
        <v>87.51</v>
      </c>
      <c r="BY6" s="36">
        <f t="shared" si="8"/>
        <v>84.77</v>
      </c>
      <c r="BZ6" s="35" t="str">
        <f>IF(BZ7="","",IF(BZ7="-","【-】","【"&amp;SUBSTITUTE(TEXT(BZ7,"#,##0.00"),"-","△")&amp;"】"))</f>
        <v>【103.91】</v>
      </c>
      <c r="CA6" s="36">
        <f>IF(CA7="",NA(),CA7)</f>
        <v>119.52</v>
      </c>
      <c r="CB6" s="36">
        <f t="shared" ref="CB6:CJ6" si="9">IF(CB7="",NA(),CB7)</f>
        <v>127.37</v>
      </c>
      <c r="CC6" s="36">
        <f t="shared" si="9"/>
        <v>143.41999999999999</v>
      </c>
      <c r="CD6" s="36">
        <f t="shared" si="9"/>
        <v>143.47</v>
      </c>
      <c r="CE6" s="36">
        <f t="shared" si="9"/>
        <v>152.80000000000001</v>
      </c>
      <c r="CF6" s="36">
        <f t="shared" si="9"/>
        <v>208.21</v>
      </c>
      <c r="CG6" s="36">
        <f t="shared" si="9"/>
        <v>208.67</v>
      </c>
      <c r="CH6" s="36">
        <f t="shared" si="9"/>
        <v>208.29</v>
      </c>
      <c r="CI6" s="36">
        <f t="shared" si="9"/>
        <v>218.42</v>
      </c>
      <c r="CJ6" s="36">
        <f t="shared" si="9"/>
        <v>227.27</v>
      </c>
      <c r="CK6" s="35" t="str">
        <f>IF(CK7="","",IF(CK7="-","【-】","【"&amp;SUBSTITUTE(TEXT(CK7,"#,##0.00"),"-","△")&amp;"】"))</f>
        <v>【167.11】</v>
      </c>
      <c r="CL6" s="36">
        <f>IF(CL7="",NA(),CL7)</f>
        <v>72.709999999999994</v>
      </c>
      <c r="CM6" s="36">
        <f t="shared" ref="CM6:CU6" si="10">IF(CM7="",NA(),CM7)</f>
        <v>72.7</v>
      </c>
      <c r="CN6" s="36">
        <f t="shared" si="10"/>
        <v>75.16</v>
      </c>
      <c r="CO6" s="36">
        <f t="shared" si="10"/>
        <v>73.2</v>
      </c>
      <c r="CP6" s="36">
        <f t="shared" si="10"/>
        <v>72.930000000000007</v>
      </c>
      <c r="CQ6" s="36">
        <f t="shared" si="10"/>
        <v>49.22</v>
      </c>
      <c r="CR6" s="36">
        <f t="shared" si="10"/>
        <v>49.08</v>
      </c>
      <c r="CS6" s="36">
        <f t="shared" si="10"/>
        <v>49.32</v>
      </c>
      <c r="CT6" s="36">
        <f t="shared" si="10"/>
        <v>50.24</v>
      </c>
      <c r="CU6" s="36">
        <f t="shared" si="10"/>
        <v>50.29</v>
      </c>
      <c r="CV6" s="35" t="str">
        <f>IF(CV7="","",IF(CV7="-","【-】","【"&amp;SUBSTITUTE(TEXT(CV7,"#,##0.00"),"-","△")&amp;"】"))</f>
        <v>【60.27】</v>
      </c>
      <c r="CW6" s="36">
        <f>IF(CW7="",NA(),CW7)</f>
        <v>77.099999999999994</v>
      </c>
      <c r="CX6" s="36">
        <f t="shared" ref="CX6:DF6" si="11">IF(CX7="",NA(),CX7)</f>
        <v>77.11</v>
      </c>
      <c r="CY6" s="36">
        <f t="shared" si="11"/>
        <v>74.319999999999993</v>
      </c>
      <c r="CZ6" s="36">
        <f t="shared" si="11"/>
        <v>76.400000000000006</v>
      </c>
      <c r="DA6" s="36">
        <f t="shared" si="11"/>
        <v>76.3</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45.92</v>
      </c>
      <c r="DI6" s="36">
        <f t="shared" ref="DI6:DQ6" si="12">IF(DI7="",NA(),DI7)</f>
        <v>47.65</v>
      </c>
      <c r="DJ6" s="36">
        <f t="shared" si="12"/>
        <v>49.41</v>
      </c>
      <c r="DK6" s="36">
        <f t="shared" si="12"/>
        <v>43.12</v>
      </c>
      <c r="DL6" s="36">
        <f t="shared" si="12"/>
        <v>43.25</v>
      </c>
      <c r="DM6" s="36">
        <f t="shared" si="12"/>
        <v>46.12</v>
      </c>
      <c r="DN6" s="36">
        <f t="shared" si="12"/>
        <v>47.44</v>
      </c>
      <c r="DO6" s="36">
        <f t="shared" si="12"/>
        <v>48.3</v>
      </c>
      <c r="DP6" s="36">
        <f t="shared" si="12"/>
        <v>45.14</v>
      </c>
      <c r="DQ6" s="36">
        <f t="shared" si="12"/>
        <v>45.85</v>
      </c>
      <c r="DR6" s="35" t="str">
        <f>IF(DR7="","",IF(DR7="-","【-】","【"&amp;SUBSTITUTE(TEXT(DR7,"#,##0.00"),"-","△")&amp;"】"))</f>
        <v>【48.85】</v>
      </c>
      <c r="DS6" s="36">
        <f>IF(DS7="",NA(),DS7)</f>
        <v>45.03</v>
      </c>
      <c r="DT6" s="35">
        <f t="shared" ref="DT6:EB6" si="13">IF(DT7="",NA(),DT7)</f>
        <v>0</v>
      </c>
      <c r="DU6" s="36">
        <f t="shared" si="13"/>
        <v>43.33</v>
      </c>
      <c r="DV6" s="36">
        <f t="shared" si="13"/>
        <v>42.44</v>
      </c>
      <c r="DW6" s="36">
        <f t="shared" si="13"/>
        <v>39.1</v>
      </c>
      <c r="DX6" s="36">
        <f t="shared" si="13"/>
        <v>9.86</v>
      </c>
      <c r="DY6" s="36">
        <f t="shared" si="13"/>
        <v>11.16</v>
      </c>
      <c r="DZ6" s="36">
        <f t="shared" si="13"/>
        <v>12.43</v>
      </c>
      <c r="EA6" s="36">
        <f t="shared" si="13"/>
        <v>13.58</v>
      </c>
      <c r="EB6" s="36">
        <f t="shared" si="13"/>
        <v>14.13</v>
      </c>
      <c r="EC6" s="35" t="str">
        <f>IF(EC7="","",IF(EC7="-","【-】","【"&amp;SUBSTITUTE(TEXT(EC7,"#,##0.00"),"-","△")&amp;"】"))</f>
        <v>【17.80】</v>
      </c>
      <c r="ED6" s="36">
        <f>IF(ED7="",NA(),ED7)</f>
        <v>0.74</v>
      </c>
      <c r="EE6" s="35">
        <f t="shared" ref="EE6:EM6" si="14">IF(EE7="",NA(),EE7)</f>
        <v>0</v>
      </c>
      <c r="EF6" s="36">
        <f t="shared" si="14"/>
        <v>0.51</v>
      </c>
      <c r="EG6" s="35">
        <f t="shared" si="14"/>
        <v>0</v>
      </c>
      <c r="EH6" s="36">
        <f t="shared" si="14"/>
        <v>2.72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434442</v>
      </c>
      <c r="D7" s="38">
        <v>46</v>
      </c>
      <c r="E7" s="38">
        <v>1</v>
      </c>
      <c r="F7" s="38">
        <v>0</v>
      </c>
      <c r="G7" s="38">
        <v>1</v>
      </c>
      <c r="H7" s="38" t="s">
        <v>93</v>
      </c>
      <c r="I7" s="38" t="s">
        <v>94</v>
      </c>
      <c r="J7" s="38" t="s">
        <v>95</v>
      </c>
      <c r="K7" s="38" t="s">
        <v>96</v>
      </c>
      <c r="L7" s="38" t="s">
        <v>97</v>
      </c>
      <c r="M7" s="38" t="s">
        <v>98</v>
      </c>
      <c r="N7" s="39" t="s">
        <v>99</v>
      </c>
      <c r="O7" s="39">
        <v>39.92</v>
      </c>
      <c r="P7" s="39">
        <v>80.22</v>
      </c>
      <c r="Q7" s="39">
        <v>2688</v>
      </c>
      <c r="R7" s="39">
        <v>10654</v>
      </c>
      <c r="S7" s="39">
        <v>57.93</v>
      </c>
      <c r="T7" s="39">
        <v>183.91</v>
      </c>
      <c r="U7" s="39">
        <v>8509</v>
      </c>
      <c r="V7" s="39">
        <v>22</v>
      </c>
      <c r="W7" s="39">
        <v>386.77</v>
      </c>
      <c r="X7" s="39">
        <v>114.6</v>
      </c>
      <c r="Y7" s="39">
        <v>108.36</v>
      </c>
      <c r="Z7" s="39">
        <v>100.85</v>
      </c>
      <c r="AA7" s="39">
        <v>100.52</v>
      </c>
      <c r="AB7" s="39">
        <v>92.3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386.28</v>
      </c>
      <c r="AU7" s="39">
        <v>353.11</v>
      </c>
      <c r="AV7" s="39">
        <v>316.41000000000003</v>
      </c>
      <c r="AW7" s="39">
        <v>268.64</v>
      </c>
      <c r="AX7" s="39">
        <v>129.43</v>
      </c>
      <c r="AY7" s="39">
        <v>434.72</v>
      </c>
      <c r="AZ7" s="39">
        <v>416.14</v>
      </c>
      <c r="BA7" s="39">
        <v>371.89</v>
      </c>
      <c r="BB7" s="39">
        <v>293.23</v>
      </c>
      <c r="BC7" s="39">
        <v>300.14</v>
      </c>
      <c r="BD7" s="39">
        <v>261.93</v>
      </c>
      <c r="BE7" s="39">
        <v>619.95000000000005</v>
      </c>
      <c r="BF7" s="39">
        <v>773.98</v>
      </c>
      <c r="BG7" s="39">
        <v>783.28</v>
      </c>
      <c r="BH7" s="39">
        <v>742.96</v>
      </c>
      <c r="BI7" s="39">
        <v>745.4</v>
      </c>
      <c r="BJ7" s="39">
        <v>495.76</v>
      </c>
      <c r="BK7" s="39">
        <v>487.22</v>
      </c>
      <c r="BL7" s="39">
        <v>483.11</v>
      </c>
      <c r="BM7" s="39">
        <v>542.29999999999995</v>
      </c>
      <c r="BN7" s="39">
        <v>566.65</v>
      </c>
      <c r="BO7" s="39">
        <v>270.45999999999998</v>
      </c>
      <c r="BP7" s="39">
        <v>114.47</v>
      </c>
      <c r="BQ7" s="39">
        <v>107.18</v>
      </c>
      <c r="BR7" s="39">
        <v>95.2</v>
      </c>
      <c r="BS7" s="39">
        <v>95.91</v>
      </c>
      <c r="BT7" s="39">
        <v>90.13</v>
      </c>
      <c r="BU7" s="39">
        <v>93.66</v>
      </c>
      <c r="BV7" s="39">
        <v>92.76</v>
      </c>
      <c r="BW7" s="39">
        <v>93.28</v>
      </c>
      <c r="BX7" s="39">
        <v>87.51</v>
      </c>
      <c r="BY7" s="39">
        <v>84.77</v>
      </c>
      <c r="BZ7" s="39">
        <v>103.91</v>
      </c>
      <c r="CA7" s="39">
        <v>119.52</v>
      </c>
      <c r="CB7" s="39">
        <v>127.37</v>
      </c>
      <c r="CC7" s="39">
        <v>143.41999999999999</v>
      </c>
      <c r="CD7" s="39">
        <v>143.47</v>
      </c>
      <c r="CE7" s="39">
        <v>152.80000000000001</v>
      </c>
      <c r="CF7" s="39">
        <v>208.21</v>
      </c>
      <c r="CG7" s="39">
        <v>208.67</v>
      </c>
      <c r="CH7" s="39">
        <v>208.29</v>
      </c>
      <c r="CI7" s="39">
        <v>218.42</v>
      </c>
      <c r="CJ7" s="39">
        <v>227.27</v>
      </c>
      <c r="CK7" s="39">
        <v>167.11</v>
      </c>
      <c r="CL7" s="39">
        <v>72.709999999999994</v>
      </c>
      <c r="CM7" s="39">
        <v>72.7</v>
      </c>
      <c r="CN7" s="39">
        <v>75.16</v>
      </c>
      <c r="CO7" s="39">
        <v>73.2</v>
      </c>
      <c r="CP7" s="39">
        <v>72.930000000000007</v>
      </c>
      <c r="CQ7" s="39">
        <v>49.22</v>
      </c>
      <c r="CR7" s="39">
        <v>49.08</v>
      </c>
      <c r="CS7" s="39">
        <v>49.32</v>
      </c>
      <c r="CT7" s="39">
        <v>50.24</v>
      </c>
      <c r="CU7" s="39">
        <v>50.29</v>
      </c>
      <c r="CV7" s="39">
        <v>60.27</v>
      </c>
      <c r="CW7" s="39">
        <v>77.099999999999994</v>
      </c>
      <c r="CX7" s="39">
        <v>77.11</v>
      </c>
      <c r="CY7" s="39">
        <v>74.319999999999993</v>
      </c>
      <c r="CZ7" s="39">
        <v>76.400000000000006</v>
      </c>
      <c r="DA7" s="39">
        <v>76.3</v>
      </c>
      <c r="DB7" s="39">
        <v>79.48</v>
      </c>
      <c r="DC7" s="39">
        <v>79.3</v>
      </c>
      <c r="DD7" s="39">
        <v>79.34</v>
      </c>
      <c r="DE7" s="39">
        <v>78.650000000000006</v>
      </c>
      <c r="DF7" s="39">
        <v>77.73</v>
      </c>
      <c r="DG7" s="39">
        <v>89.92</v>
      </c>
      <c r="DH7" s="39">
        <v>45.92</v>
      </c>
      <c r="DI7" s="39">
        <v>47.65</v>
      </c>
      <c r="DJ7" s="39">
        <v>49.41</v>
      </c>
      <c r="DK7" s="39">
        <v>43.12</v>
      </c>
      <c r="DL7" s="39">
        <v>43.25</v>
      </c>
      <c r="DM7" s="39">
        <v>46.12</v>
      </c>
      <c r="DN7" s="39">
        <v>47.44</v>
      </c>
      <c r="DO7" s="39">
        <v>48.3</v>
      </c>
      <c r="DP7" s="39">
        <v>45.14</v>
      </c>
      <c r="DQ7" s="39">
        <v>45.85</v>
      </c>
      <c r="DR7" s="39">
        <v>48.85</v>
      </c>
      <c r="DS7" s="39">
        <v>45.03</v>
      </c>
      <c r="DT7" s="39">
        <v>0</v>
      </c>
      <c r="DU7" s="39">
        <v>43.33</v>
      </c>
      <c r="DV7" s="39">
        <v>42.44</v>
      </c>
      <c r="DW7" s="39">
        <v>39.1</v>
      </c>
      <c r="DX7" s="39">
        <v>9.86</v>
      </c>
      <c r="DY7" s="39">
        <v>11.16</v>
      </c>
      <c r="DZ7" s="39">
        <v>12.43</v>
      </c>
      <c r="EA7" s="39">
        <v>13.58</v>
      </c>
      <c r="EB7" s="39">
        <v>14.13</v>
      </c>
      <c r="EC7" s="39">
        <v>17.8</v>
      </c>
      <c r="ED7" s="39">
        <v>0.74</v>
      </c>
      <c r="EE7" s="39">
        <v>0</v>
      </c>
      <c r="EF7" s="39">
        <v>0.51</v>
      </c>
      <c r="EG7" s="39">
        <v>0</v>
      </c>
      <c r="EH7" s="39">
        <v>2.72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大樹</cp:lastModifiedBy>
  <cp:lastPrinted>2020-02-03T23:53:51Z</cp:lastPrinted>
  <dcterms:created xsi:type="dcterms:W3CDTF">2019-12-05T04:30:23Z</dcterms:created>
  <dcterms:modified xsi:type="dcterms:W3CDTF">2020-02-04T02:23:14Z</dcterms:modified>
  <cp:category/>
</cp:coreProperties>
</file>