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25\共有\個人フォルダ\飯干裕輔\環対課\調査関係\200114経営比較分析表\27_南阿蘇村\上水道\"/>
    </mc:Choice>
  </mc:AlternateContent>
  <workbookProtection workbookAlgorithmName="SHA-512" workbookHashValue="VM4wuQYVIvmeOE5kYRPSUGTsw0AU6G3/l+USaaSgS6ZKLrDXMl+FSHmVh/BGJSIEe7sP8w2NIqOIqOYSmyKjCg==" workbookSaltValue="+KMjiJlRnDtEFT4tCO0rC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<sst xmlns="http://schemas.openxmlformats.org/spreadsheetml/2006/main" count="220" uniqueCount="108">
  <si>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</si>
  <si>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</si>
  <si>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</si>
  <si>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</si>
  <si>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</si>
  <si>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</si>
  <si>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</si>
  <si>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</si>
  <si>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</si>
  <si>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</si>
  <si>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</si>
  <si>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</si>
  <si>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</si>
  <si>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</si>
  <si>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</si>
  <si>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</si>
  <si>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</si>
  <si>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</si>
  <si>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</si>
  <si>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</si>
  <si>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</si>
  <si>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</si>
  <si>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</si>
  <si>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</si>
  <si>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</si>
  <si>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</si>
  <si>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</si>
  <si>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</si>
  <si>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</si>
  <si>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</si>
  <si>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</si>
  <si>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</si>
  <si>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</si>
  <si>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</si>
  <si>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</si>
  <si>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</si>
  <si>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</si>
  <si>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</si>
  <si>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</si>
  <si>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</si>
  <si>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</si>
  <si>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</si>
  <si>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</si>
  <si>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</si>
  <si>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</si>
  <si>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</si>
  <si>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</si>
  <si>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</si>
  <si>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</si>
  <si>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</si>
  <si>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</si>
  <si>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</si>
  <si>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</si>
  <si>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</si>
  <si>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</si>
  <si>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</si>
  <si>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</si>
  <si>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</si>
  <si>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</si>
  <si>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</si>
  <si>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</si>
  <si>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</si>
  <si>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</si>
  <si>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</si>
  <si>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</si>
  <si>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</si>
  <si>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</si>
  <si>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</si>
  <si>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</si>
  <si>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</si>
  <si>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</si>
  <si>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</si>
  <si>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</si>
  <si>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</si>
  <si>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</si>
  <si>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</si>
  <si>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</si>
  <si>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</si>
  <si>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</si>
  <si>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</si>
  <si>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</si>
  <si>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</si>
  <si>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</si>
  <si>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</si>
  <si>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</si>
  <si>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</si>
  <si>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</si>
  <si>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</si>
  <si>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</si>
  <si>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</si>
  <si>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</si>
  <si>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</si>
  <si>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</si>
  <si>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</si>
  <si>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</si>
  <si>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</si>
  <si>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</si>
  <si>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</si>
  <si>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</si>
  <si>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</si>
  <si>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</si>
  <si>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</si>
  <si>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</si>
  <si>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</si>
  <si>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</si>
  <si>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当初、平成３０年度中に終わらせる計画であった災害復旧事業は、令和２年度までずれ込む見込みである。
　地震の影響による給水人口・収益の減少、災害復旧事業に伴う企業債、並びに有形固定資産の増加が見込まれる中、令和３年度までに今後の事業経営の中長期的な方向性を示す経営戦略の策定を目指す。</t>
    <rPh sb="1" eb="3">
      <t>トウショ</t>
    </rPh>
    <rPh sb="4" eb="6">
      <t>ヘイセイ</t>
    </rPh>
    <rPh sb="8" eb="11">
      <t>ネンドチュウ</t>
    </rPh>
    <rPh sb="12" eb="13">
      <t>オ</t>
    </rPh>
    <rPh sb="17" eb="19">
      <t>ケイカク</t>
    </rPh>
    <rPh sb="23" eb="25">
      <t>サイガイ</t>
    </rPh>
    <rPh sb="25" eb="27">
      <t>フッキュウ</t>
    </rPh>
    <rPh sb="27" eb="29">
      <t>ジギョウ</t>
    </rPh>
    <rPh sb="31" eb="33">
      <t>レイワ</t>
    </rPh>
    <rPh sb="34" eb="36">
      <t>ネンド</t>
    </rPh>
    <rPh sb="40" eb="41">
      <t>コ</t>
    </rPh>
    <rPh sb="42" eb="44">
      <t>ミコ</t>
    </rPh>
    <rPh sb="51" eb="53">
      <t>ジシン</t>
    </rPh>
    <rPh sb="54" eb="56">
      <t>エイキョウ</t>
    </rPh>
    <rPh sb="59" eb="61">
      <t>キュウスイ</t>
    </rPh>
    <rPh sb="61" eb="63">
      <t>ジンコウ</t>
    </rPh>
    <rPh sb="64" eb="66">
      <t>シュウエキ</t>
    </rPh>
    <rPh sb="67" eb="69">
      <t>ゲンショウ</t>
    </rPh>
    <rPh sb="70" eb="72">
      <t>サイガイ</t>
    </rPh>
    <rPh sb="72" eb="74">
      <t>フッキュウ</t>
    </rPh>
    <rPh sb="74" eb="76">
      <t>ジギョウ</t>
    </rPh>
    <rPh sb="77" eb="78">
      <t>トモナ</t>
    </rPh>
    <rPh sb="79" eb="81">
      <t>キギョウ</t>
    </rPh>
    <rPh sb="81" eb="82">
      <t>サイ</t>
    </rPh>
    <rPh sb="83" eb="84">
      <t>ナラ</t>
    </rPh>
    <rPh sb="86" eb="88">
      <t>ユウケイ</t>
    </rPh>
    <rPh sb="88" eb="90">
      <t>コテイ</t>
    </rPh>
    <rPh sb="90" eb="92">
      <t>シサン</t>
    </rPh>
    <rPh sb="93" eb="95">
      <t>ゾウカ</t>
    </rPh>
    <rPh sb="96" eb="98">
      <t>ミコ</t>
    </rPh>
    <rPh sb="101" eb="102">
      <t>ナカ</t>
    </rPh>
    <rPh sb="103" eb="105">
      <t>レイワ</t>
    </rPh>
    <rPh sb="106" eb="108">
      <t>ネンド</t>
    </rPh>
    <rPh sb="111" eb="113">
      <t>コンゴ</t>
    </rPh>
    <rPh sb="114" eb="116">
      <t>ジギョウ</t>
    </rPh>
    <rPh sb="116" eb="118">
      <t>ケイエイ</t>
    </rPh>
    <rPh sb="119" eb="123">
      <t>チュウチョウキテキ</t>
    </rPh>
    <rPh sb="124" eb="127">
      <t>ホウコウセイ</t>
    </rPh>
    <rPh sb="128" eb="129">
      <t>シメ</t>
    </rPh>
    <rPh sb="130" eb="132">
      <t>ケイエイ</t>
    </rPh>
    <rPh sb="132" eb="134">
      <t>センリャク</t>
    </rPh>
    <rPh sb="135" eb="137">
      <t>サクテイ</t>
    </rPh>
    <rPh sb="138" eb="140">
      <t>メザ</t>
    </rPh>
    <phoneticPr fontId="4"/>
  </si>
  <si>
    <t>　熊本地震からの復旧・復興は徐々に進んでいるものの、給水人口の減少、災害復旧関連費用の増加等課題は多い。
　平成２８年度以降の分析数値は、地震の影響で一部異常値があると考えられることから、今後の推移を注視する必要がある。なお、各表の分析は次のとおりである。
①　平成２８年度以降の経常収支比率は、給水人口
　の減少による影響が顕著である。なお、平成２９
　年度の変動は、一般会計補助金の繰り入れによる
　もの。
③　平成２９年度の流動化比率の変動は、未払消費
　税の計上による流動負債の増額によるもの。
④　企業債残高対給水収益化率は災害復旧事業に伴
　う企業債借り入れによるもの。
⑤　平成２８年度の料金回収率の減少は一時料金を
　徴収できない時期があったことや、給水人口の減
　少によるもの。
⑥　平成２８年度の給水原価の上昇は、災害復旧費
　用の増加や有収水量の減少によるもの。
　現在、アセットマネジメントの策定を行っており
、その結果を経営戦略、並びに水道ビジョンのフォローアップにつなげていく。</t>
    <rPh sb="1" eb="3">
      <t>クマモト</t>
    </rPh>
    <rPh sb="3" eb="5">
      <t>ジシン</t>
    </rPh>
    <rPh sb="8" eb="10">
      <t>フッキュウ</t>
    </rPh>
    <rPh sb="11" eb="13">
      <t>フッコウ</t>
    </rPh>
    <rPh sb="14" eb="16">
      <t>ジョジョ</t>
    </rPh>
    <rPh sb="17" eb="18">
      <t>スス</t>
    </rPh>
    <rPh sb="26" eb="28">
      <t>キュウスイ</t>
    </rPh>
    <rPh sb="28" eb="30">
      <t>ジンコウ</t>
    </rPh>
    <rPh sb="31" eb="33">
      <t>ゲンショウ</t>
    </rPh>
    <rPh sb="34" eb="36">
      <t>サイガイ</t>
    </rPh>
    <rPh sb="36" eb="38">
      <t>フッキュウ</t>
    </rPh>
    <rPh sb="38" eb="40">
      <t>カンレン</t>
    </rPh>
    <rPh sb="40" eb="42">
      <t>ヒヨウ</t>
    </rPh>
    <rPh sb="43" eb="45">
      <t>ゾウカ</t>
    </rPh>
    <rPh sb="45" eb="46">
      <t>トウ</t>
    </rPh>
    <rPh sb="46" eb="48">
      <t>カダイ</t>
    </rPh>
    <rPh sb="49" eb="50">
      <t>オオ</t>
    </rPh>
    <rPh sb="54" eb="56">
      <t>ヘイセイ</t>
    </rPh>
    <rPh sb="58" eb="60">
      <t>ネンド</t>
    </rPh>
    <rPh sb="60" eb="62">
      <t>イコウ</t>
    </rPh>
    <rPh sb="63" eb="65">
      <t>ブンセキ</t>
    </rPh>
    <rPh sb="65" eb="66">
      <t>スウ</t>
    </rPh>
    <rPh sb="66" eb="67">
      <t>チ</t>
    </rPh>
    <rPh sb="69" eb="71">
      <t>ジシン</t>
    </rPh>
    <rPh sb="72" eb="74">
      <t>エイキョウ</t>
    </rPh>
    <rPh sb="75" eb="77">
      <t>イチブ</t>
    </rPh>
    <rPh sb="77" eb="80">
      <t>イジョウチ</t>
    </rPh>
    <rPh sb="84" eb="85">
      <t>カンガ</t>
    </rPh>
    <rPh sb="94" eb="96">
      <t>コンゴ</t>
    </rPh>
    <rPh sb="97" eb="99">
      <t>スイイ</t>
    </rPh>
    <rPh sb="100" eb="102">
      <t>チュウシ</t>
    </rPh>
    <rPh sb="104" eb="106">
      <t>ヒツヨウ</t>
    </rPh>
    <rPh sb="113" eb="115">
      <t>カクヒョウ</t>
    </rPh>
    <rPh sb="116" eb="118">
      <t>ブンセキ</t>
    </rPh>
    <rPh sb="119" eb="120">
      <t>ツギ</t>
    </rPh>
    <rPh sb="131" eb="133">
      <t>ヘイセイ</t>
    </rPh>
    <rPh sb="135" eb="137">
      <t>ネンド</t>
    </rPh>
    <rPh sb="137" eb="139">
      <t>イコウ</t>
    </rPh>
    <rPh sb="148" eb="150">
      <t>キュウスイ</t>
    </rPh>
    <rPh sb="150" eb="152">
      <t>ジンコウ</t>
    </rPh>
    <rPh sb="160" eb="162">
      <t>エイキョウ</t>
    </rPh>
    <rPh sb="163" eb="165">
      <t>ケンチョ</t>
    </rPh>
    <rPh sb="172" eb="174">
      <t>ヘイセイ</t>
    </rPh>
    <rPh sb="178" eb="180">
      <t>ネンド</t>
    </rPh>
    <rPh sb="181" eb="183">
      <t>ヘンドウ</t>
    </rPh>
    <rPh sb="187" eb="189">
      <t>カイケイ</t>
    </rPh>
    <rPh sb="189" eb="192">
      <t>ホジョキン</t>
    </rPh>
    <rPh sb="193" eb="194">
      <t>ク</t>
    </rPh>
    <rPh sb="195" eb="196">
      <t>イ</t>
    </rPh>
    <rPh sb="208" eb="210">
      <t>ヘイセイ</t>
    </rPh>
    <rPh sb="212" eb="214">
      <t>ネンド</t>
    </rPh>
    <rPh sb="215" eb="218">
      <t>リュウドウカ</t>
    </rPh>
    <rPh sb="218" eb="220">
      <t>ヒリツ</t>
    </rPh>
    <rPh sb="221" eb="223">
      <t>ヘンドウ</t>
    </rPh>
    <rPh sb="225" eb="227">
      <t>ミハライ</t>
    </rPh>
    <rPh sb="233" eb="235">
      <t>ケイジョウ</t>
    </rPh>
    <rPh sb="238" eb="240">
      <t>リュウドウ</t>
    </rPh>
    <rPh sb="240" eb="242">
      <t>フサイ</t>
    </rPh>
    <rPh sb="243" eb="245">
      <t>ゾウガク</t>
    </rPh>
    <rPh sb="254" eb="256">
      <t>キギョウ</t>
    </rPh>
    <rPh sb="256" eb="257">
      <t>サイ</t>
    </rPh>
    <rPh sb="257" eb="259">
      <t>ザンダカ</t>
    </rPh>
    <rPh sb="259" eb="260">
      <t>タイ</t>
    </rPh>
    <rPh sb="260" eb="262">
      <t>キュウスイ</t>
    </rPh>
    <rPh sb="262" eb="265">
      <t>シュウエキカ</t>
    </rPh>
    <rPh sb="265" eb="266">
      <t>リツ</t>
    </rPh>
    <rPh sb="267" eb="269">
      <t>サイガイ</t>
    </rPh>
    <rPh sb="269" eb="271">
      <t>フッキュウ</t>
    </rPh>
    <rPh sb="271" eb="273">
      <t>ジギョウ</t>
    </rPh>
    <rPh sb="274" eb="275">
      <t>トモナ</t>
    </rPh>
    <rPh sb="278" eb="280">
      <t>キギョウ</t>
    </rPh>
    <rPh sb="280" eb="281">
      <t>サイ</t>
    </rPh>
    <rPh sb="281" eb="282">
      <t>カ</t>
    </rPh>
    <rPh sb="283" eb="284">
      <t>イ</t>
    </rPh>
    <rPh sb="294" eb="296">
      <t>ヘイセイ</t>
    </rPh>
    <rPh sb="298" eb="300">
      <t>ネンド</t>
    </rPh>
    <rPh sb="301" eb="303">
      <t>リョウキン</t>
    </rPh>
    <rPh sb="303" eb="305">
      <t>カイシュウ</t>
    </rPh>
    <rPh sb="305" eb="306">
      <t>リツ</t>
    </rPh>
    <rPh sb="307" eb="309">
      <t>ゲンショウ</t>
    </rPh>
    <rPh sb="310" eb="312">
      <t>イチジ</t>
    </rPh>
    <rPh sb="312" eb="314">
      <t>リョウキン</t>
    </rPh>
    <rPh sb="323" eb="325">
      <t>ジキ</t>
    </rPh>
    <rPh sb="333" eb="335">
      <t>キュウスイ</t>
    </rPh>
    <rPh sb="335" eb="337">
      <t>ジンコウ</t>
    </rPh>
    <rPh sb="351" eb="353">
      <t>ヘイセイ</t>
    </rPh>
    <rPh sb="355" eb="357">
      <t>ネンド</t>
    </rPh>
    <rPh sb="358" eb="360">
      <t>キュウスイ</t>
    </rPh>
    <rPh sb="360" eb="362">
      <t>ゲンカ</t>
    </rPh>
    <rPh sb="363" eb="365">
      <t>ジョウショウ</t>
    </rPh>
    <rPh sb="367" eb="369">
      <t>サイガイ</t>
    </rPh>
    <rPh sb="369" eb="371">
      <t>フッキュウ</t>
    </rPh>
    <rPh sb="376" eb="378">
      <t>ゾウカ</t>
    </rPh>
    <rPh sb="379" eb="381">
      <t>ユウシュウ</t>
    </rPh>
    <rPh sb="381" eb="383">
      <t>スイリョウ</t>
    </rPh>
    <rPh sb="384" eb="386">
      <t>ゲンショウ</t>
    </rPh>
    <rPh sb="395" eb="397">
      <t>ゲンザイ</t>
    </rPh>
    <rPh sb="409" eb="411">
      <t>サクテイ</t>
    </rPh>
    <rPh sb="412" eb="413">
      <t>オコナ</t>
    </rPh>
    <rPh sb="421" eb="423">
      <t>ケッカ</t>
    </rPh>
    <rPh sb="424" eb="426">
      <t>ケイエイ</t>
    </rPh>
    <rPh sb="426" eb="428">
      <t>センリャク</t>
    </rPh>
    <rPh sb="429" eb="430">
      <t>ナラ</t>
    </rPh>
    <rPh sb="432" eb="434">
      <t>スイドウ</t>
    </rPh>
    <phoneticPr fontId="4"/>
  </si>
  <si>
    <t>　現在、熊本地震により被災した施設の大部分は、復旧にあわせて更新を行っている。しかし、未だ耐用年数を超えた施設が数多く見受けられることから、経営に与える影響を考慮しながら、計画的な整備を進めていく。</t>
    <rPh sb="1" eb="3">
      <t>ゲンザイ</t>
    </rPh>
    <rPh sb="4" eb="6">
      <t>クマモト</t>
    </rPh>
    <rPh sb="6" eb="8">
      <t>ジシン</t>
    </rPh>
    <rPh sb="11" eb="13">
      <t>ヒサイ</t>
    </rPh>
    <rPh sb="15" eb="17">
      <t>シセツ</t>
    </rPh>
    <rPh sb="18" eb="21">
      <t>ダイブブン</t>
    </rPh>
    <rPh sb="23" eb="25">
      <t>フッキュウ</t>
    </rPh>
    <rPh sb="30" eb="32">
      <t>コウシン</t>
    </rPh>
    <rPh sb="33" eb="34">
      <t>オコナ</t>
    </rPh>
    <rPh sb="43" eb="44">
      <t>イマ</t>
    </rPh>
    <rPh sb="45" eb="47">
      <t>タイヨウ</t>
    </rPh>
    <rPh sb="47" eb="49">
      <t>ネンスウ</t>
    </rPh>
    <rPh sb="50" eb="51">
      <t>コ</t>
    </rPh>
    <rPh sb="53" eb="55">
      <t>シセツ</t>
    </rPh>
    <rPh sb="56" eb="58">
      <t>カズオオ</t>
    </rPh>
    <rPh sb="59" eb="61">
      <t>ミウ</t>
    </rPh>
    <rPh sb="70" eb="72">
      <t>ケイエイ</t>
    </rPh>
    <rPh sb="73" eb="74">
      <t>アタ</t>
    </rPh>
    <rPh sb="76" eb="78">
      <t>エイキョウ</t>
    </rPh>
    <rPh sb="79" eb="81">
      <t>コウリョ</t>
    </rPh>
    <rPh sb="86" eb="89">
      <t>ケイカクテキ</t>
    </rPh>
    <rPh sb="90" eb="92">
      <t>セイビ</t>
    </rPh>
    <rPh sb="93" eb="9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</si>
</sst>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CC-4385-9888-861AB5BA60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99CC-4385-9888-861AB5BA60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18.84</c:v>
                </c:pt>
                <c:pt idx="1">
                  <c:v>19.86</c:v>
                </c:pt>
                <c:pt idx="2">
                  <c:v>8.93</c:v>
                </c:pt>
                <c:pt idx="3">
                  <c:v>11.7</c:v>
                </c:pt>
                <c:pt idx="4">
                  <c:v>13.14</c:v>
                </c:pt>
              </c:numCache>
            </c:numRef>
          </c:val>
          <c:extLst>
            <c:ext xmlns:c16="http://schemas.microsoft.com/office/drawing/2014/chart" uri="{C3380CC4-5D6E-409C-BE32-E72D297353CC}">
              <c16:uniqueId val="{00000000-6061-45EF-BA94-884A6AB882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6061-45EF-BA94-884A6AB882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94</c:v>
                </c:pt>
                <c:pt idx="2">
                  <c:v>90</c:v>
                </c:pt>
                <c:pt idx="3">
                  <c:v>90</c:v>
                </c:pt>
                <c:pt idx="4">
                  <c:v>90</c:v>
                </c:pt>
              </c:numCache>
            </c:numRef>
          </c:val>
          <c:extLst>
            <c:ext xmlns:c16="http://schemas.microsoft.com/office/drawing/2014/chart" uri="{C3380CC4-5D6E-409C-BE32-E72D297353CC}">
              <c16:uniqueId val="{00000000-1047-40D3-A751-82B17E9B74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1047-40D3-A751-82B17E9B74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115.69</c:v>
                </c:pt>
                <c:pt idx="1">
                  <c:v>128.04</c:v>
                </c:pt>
                <c:pt idx="2">
                  <c:v>88.41</c:v>
                </c:pt>
                <c:pt idx="3">
                  <c:v>154.41</c:v>
                </c:pt>
                <c:pt idx="4">
                  <c:v>84.05</c:v>
                </c:pt>
              </c:numCache>
            </c:numRef>
          </c:val>
          <c:extLst>
            <c:ext xmlns:c16="http://schemas.microsoft.com/office/drawing/2014/chart" uri="{C3380CC4-5D6E-409C-BE32-E72D297353CC}">
              <c16:uniqueId val="{00000000-FBDD-4685-B7F4-F03CA24D5D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FBDD-4685-B7F4-F03CA24D5D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60.27</c:v>
                </c:pt>
                <c:pt idx="1">
                  <c:v>59.49</c:v>
                </c:pt>
                <c:pt idx="2">
                  <c:v>61.26</c:v>
                </c:pt>
                <c:pt idx="3">
                  <c:v>62.98</c:v>
                </c:pt>
                <c:pt idx="4">
                  <c:v>64.64</c:v>
                </c:pt>
              </c:numCache>
            </c:numRef>
          </c:val>
          <c:extLst>
            <c:ext xmlns:c16="http://schemas.microsoft.com/office/drawing/2014/chart" uri="{C3380CC4-5D6E-409C-BE32-E72D297353CC}">
              <c16:uniqueId val="{00000000-A3C9-42B1-992D-FC0434C737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A3C9-42B1-992D-FC0434C737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72.17</c:v>
                </c:pt>
                <c:pt idx="1">
                  <c:v>16.84</c:v>
                </c:pt>
                <c:pt idx="2">
                  <c:v>16.84</c:v>
                </c:pt>
                <c:pt idx="3">
                  <c:v>16.84</c:v>
                </c:pt>
                <c:pt idx="4">
                  <c:v>16.84</c:v>
                </c:pt>
              </c:numCache>
            </c:numRef>
          </c:val>
          <c:extLst>
            <c:ext xmlns:c16="http://schemas.microsoft.com/office/drawing/2014/chart" uri="{C3380CC4-5D6E-409C-BE32-E72D297353CC}">
              <c16:uniqueId val="{00000000-B04D-4C62-8420-90FF121EEE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B04D-4C62-8420-90FF121EEE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2-4BC3-B8BF-4E5ABAE022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2A72-4BC3-B8BF-4E5ABAE022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3427.86</c:v>
                </c:pt>
                <c:pt idx="1">
                  <c:v>40893.69</c:v>
                </c:pt>
                <c:pt idx="2">
                  <c:v>46655.22</c:v>
                </c:pt>
                <c:pt idx="3">
                  <c:v>15310.51</c:v>
                </c:pt>
                <c:pt idx="4">
                  <c:v>52813.52</c:v>
                </c:pt>
              </c:numCache>
            </c:numRef>
          </c:val>
          <c:extLst>
            <c:ext xmlns:c16="http://schemas.microsoft.com/office/drawing/2014/chart" uri="{C3380CC4-5D6E-409C-BE32-E72D297353CC}">
              <c16:uniqueId val="{00000000-E114-4A76-B158-30E022E663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E114-4A76-B158-30E022E663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formatCode="#,##0.00;&quot;△&quot;#,##0.00;&quot;-&quot;">
                  <c:v>600.07000000000005</c:v>
                </c:pt>
                <c:pt idx="3" formatCode="#,##0.00;&quot;△&quot;#,##0.00;&quot;-&quot;">
                  <c:v>559.4</c:v>
                </c:pt>
                <c:pt idx="4" formatCode="#,##0.00;&quot;△&quot;#,##0.00;&quot;-&quot;">
                  <c:v>673.74</c:v>
                </c:pt>
              </c:numCache>
            </c:numRef>
          </c:val>
          <c:extLst>
            <c:ext xmlns:c16="http://schemas.microsoft.com/office/drawing/2014/chart" uri="{C3380CC4-5D6E-409C-BE32-E72D297353CC}">
              <c16:uniqueId val="{00000000-405D-427E-B725-E26EB3C272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405D-427E-B725-E26EB3C272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117.19</c:v>
                </c:pt>
                <c:pt idx="1">
                  <c:v>131.09</c:v>
                </c:pt>
                <c:pt idx="2">
                  <c:v>11.19</c:v>
                </c:pt>
                <c:pt idx="3">
                  <c:v>66.67</c:v>
                </c:pt>
                <c:pt idx="4">
                  <c:v>80.27</c:v>
                </c:pt>
              </c:numCache>
            </c:numRef>
          </c:val>
          <c:extLst>
            <c:ext xmlns:c16="http://schemas.microsoft.com/office/drawing/2014/chart" uri="{C3380CC4-5D6E-409C-BE32-E72D297353CC}">
              <c16:uniqueId val="{00000000-3169-4975-8A6D-55795C747A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3169-4975-8A6D-55795C747A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103.47</c:v>
                </c:pt>
                <c:pt idx="1">
                  <c:v>94.66</c:v>
                </c:pt>
                <c:pt idx="2">
                  <c:v>1042.75</c:v>
                </c:pt>
                <c:pt idx="3">
                  <c:v>194.7</c:v>
                </c:pt>
                <c:pt idx="4">
                  <c:v>156.12</c:v>
                </c:pt>
              </c:numCache>
            </c:numRef>
          </c:val>
          <c:extLst>
            <c:ext xmlns:c16="http://schemas.microsoft.com/office/drawing/2014/chart" uri="{C3380CC4-5D6E-409C-BE32-E72D297353CC}">
              <c16:uniqueId val="{00000000-B746-494C-B901-A343C7DF4E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B746-494C-B901-A343C7DF4E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南阿蘇村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自治体職員</v>
      </c>
      <c r="AE8" s="82"/>
      <c r="AF8" s="82"/>
      <c r="AG8" s="82"/>
      <c r="AH8" s="82"/>
      <c r="AI8" s="82"/>
      <c r="AJ8" s="82"/>
      <c r="AK8" s="4"/>
      <c r="AL8" s="70">
        <f>データ!$R$6</f>
        <v>10619</v>
      </c>
      <c r="AM8" s="70"/>
      <c r="AN8" s="70"/>
      <c r="AO8" s="70"/>
      <c r="AP8" s="70"/>
      <c r="AQ8" s="70"/>
      <c r="AR8" s="70"/>
      <c r="AS8" s="70"/>
      <c r="AT8" s="66">
        <f>データ!$S$6</f>
        <v>137.32</v>
      </c>
      <c r="AU8" s="67"/>
      <c r="AV8" s="67"/>
      <c r="AW8" s="67"/>
      <c r="AX8" s="67"/>
      <c r="AY8" s="67"/>
      <c r="AZ8" s="67"/>
      <c r="BA8" s="67"/>
      <c r="BB8" s="69">
        <f>データ!$T$6</f>
        <v>77.33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83.93</v>
      </c>
      <c r="J10" s="67"/>
      <c r="K10" s="67"/>
      <c r="L10" s="67"/>
      <c r="M10" s="67"/>
      <c r="N10" s="67"/>
      <c r="O10" s="68"/>
      <c r="P10" s="69">
        <f>データ!$P$6</f>
        <v>5.75</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604</v>
      </c>
      <c r="AM10" s="70"/>
      <c r="AN10" s="70"/>
      <c r="AO10" s="70"/>
      <c r="AP10" s="70"/>
      <c r="AQ10" s="70"/>
      <c r="AR10" s="70"/>
      <c r="AS10" s="70"/>
      <c r="AT10" s="66">
        <f>データ!$V$6</f>
        <v>4.26</v>
      </c>
      <c r="AU10" s="67"/>
      <c r="AV10" s="67"/>
      <c r="AW10" s="67"/>
      <c r="AX10" s="67"/>
      <c r="AY10" s="67"/>
      <c r="AZ10" s="67"/>
      <c r="BA10" s="67"/>
      <c r="BB10" s="69">
        <f>データ!$W$6</f>
        <v>141.78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Z+sDVXUzlPyBkGyC9Y5EadyQjXy9z3kh8KKDcqeUhQAEc9kS18N340EYZZ1Xr9akQ8ZV/QSKdz2GRKKX58gWA==" saltValue="jwD1VQKsVXgfV6PjtMQy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434337</v>
      </c>
      <c r="D6" s="34">
        <f t="shared" si="3"/>
        <v>46</v>
      </c>
      <c r="E6" s="34">
        <f t="shared" si="3"/>
        <v>1</v>
      </c>
      <c r="F6" s="34">
        <f t="shared" si="3"/>
        <v>0</v>
      </c>
      <c r="G6" s="34">
        <f t="shared" si="3"/>
        <v>1</v>
      </c>
      <c r="H6" s="34" t="str">
        <f t="shared" si="3"/>
        <v>熊本県　南阿蘇村</v>
      </c>
      <c r="I6" s="34" t="str">
        <f t="shared" si="3"/>
        <v>法適用</v>
      </c>
      <c r="J6" s="34" t="str">
        <f t="shared" si="3"/>
        <v>水道事業</v>
      </c>
      <c r="K6" s="34" t="str">
        <f t="shared" si="3"/>
        <v>末端給水事業</v>
      </c>
      <c r="L6" s="34" t="str">
        <f t="shared" si="3"/>
        <v>A9</v>
      </c>
      <c r="M6" s="34" t="str">
        <f t="shared" si="3"/>
        <v>自治体職員</v>
      </c>
      <c r="N6" s="35" t="str">
        <f t="shared" si="3"/>
        <v>-</v>
      </c>
      <c r="O6" s="35">
        <f t="shared" si="3"/>
        <v>83.93</v>
      </c>
      <c r="P6" s="35">
        <f t="shared" si="3"/>
        <v>5.75</v>
      </c>
      <c r="Q6" s="35">
        <f t="shared" si="3"/>
        <v>2160</v>
      </c>
      <c r="R6" s="35">
        <f t="shared" si="3"/>
        <v>10619</v>
      </c>
      <c r="S6" s="35">
        <f t="shared" si="3"/>
        <v>137.32</v>
      </c>
      <c r="T6" s="35">
        <f t="shared" si="3"/>
        <v>77.33</v>
      </c>
      <c r="U6" s="35">
        <f t="shared" si="3"/>
        <v>604</v>
      </c>
      <c r="V6" s="35">
        <f t="shared" si="3"/>
        <v>4.26</v>
      </c>
      <c r="W6" s="35">
        <f t="shared" si="3"/>
        <v>141.78</v>
      </c>
      <c r="X6" s="36">
        <f>IF(X7="",NA(),X7)</f>
        <v>115.69</v>
      </c>
      <c r="Y6" s="36">
        <f t="shared" ref="Y6:AG6" si="4">IF(Y7="",NA(),Y7)</f>
        <v>128.04</v>
      </c>
      <c r="Z6" s="36">
        <f t="shared" si="4"/>
        <v>88.41</v>
      </c>
      <c r="AA6" s="36">
        <f t="shared" si="4"/>
        <v>154.41</v>
      </c>
      <c r="AB6" s="36">
        <f t="shared" si="4"/>
        <v>84.05</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3427.86</v>
      </c>
      <c r="AU6" s="36">
        <f t="shared" ref="AU6:BC6" si="6">IF(AU7="",NA(),AU7)</f>
        <v>40893.69</v>
      </c>
      <c r="AV6" s="36">
        <f t="shared" si="6"/>
        <v>46655.22</v>
      </c>
      <c r="AW6" s="36">
        <f t="shared" si="6"/>
        <v>15310.51</v>
      </c>
      <c r="AX6" s="36">
        <f t="shared" si="6"/>
        <v>52813.52</v>
      </c>
      <c r="AY6" s="36">
        <f t="shared" si="6"/>
        <v>571.29999999999995</v>
      </c>
      <c r="AZ6" s="36">
        <f t="shared" si="6"/>
        <v>527.82000000000005</v>
      </c>
      <c r="BA6" s="36">
        <f t="shared" si="6"/>
        <v>477.44</v>
      </c>
      <c r="BB6" s="36">
        <f t="shared" si="6"/>
        <v>445.85</v>
      </c>
      <c r="BC6" s="36">
        <f t="shared" si="6"/>
        <v>450.54</v>
      </c>
      <c r="BD6" s="35" t="str">
        <f>IF(BD7="","",IF(BD7="-","【-】","【"&amp;SUBSTITUTE(TEXT(BD7,"#,##0.00"),"-","△")&amp;"】"))</f>
        <v>【261.93】</v>
      </c>
      <c r="BE6" s="35">
        <f>IF(BE7="",NA(),BE7)</f>
        <v>0</v>
      </c>
      <c r="BF6" s="35">
        <f t="shared" ref="BF6:BN6" si="7">IF(BF7="",NA(),BF7)</f>
        <v>0</v>
      </c>
      <c r="BG6" s="36">
        <f t="shared" si="7"/>
        <v>600.07000000000005</v>
      </c>
      <c r="BH6" s="36">
        <f t="shared" si="7"/>
        <v>559.4</v>
      </c>
      <c r="BI6" s="36">
        <f t="shared" si="7"/>
        <v>673.74</v>
      </c>
      <c r="BJ6" s="36">
        <f t="shared" si="7"/>
        <v>495.43</v>
      </c>
      <c r="BK6" s="36">
        <f t="shared" si="7"/>
        <v>488.5</v>
      </c>
      <c r="BL6" s="36">
        <f t="shared" si="7"/>
        <v>485.75</v>
      </c>
      <c r="BM6" s="36">
        <f t="shared" si="7"/>
        <v>516.34</v>
      </c>
      <c r="BN6" s="36">
        <f t="shared" si="7"/>
        <v>496.56</v>
      </c>
      <c r="BO6" s="35" t="str">
        <f>IF(BO7="","",IF(BO7="-","【-】","【"&amp;SUBSTITUTE(TEXT(BO7,"#,##0.00"),"-","△")&amp;"】"))</f>
        <v>【270.46】</v>
      </c>
      <c r="BP6" s="36">
        <f>IF(BP7="",NA(),BP7)</f>
        <v>117.19</v>
      </c>
      <c r="BQ6" s="36">
        <f t="shared" ref="BQ6:BY6" si="8">IF(BQ7="",NA(),BQ7)</f>
        <v>131.09</v>
      </c>
      <c r="BR6" s="36">
        <f t="shared" si="8"/>
        <v>11.19</v>
      </c>
      <c r="BS6" s="36">
        <f t="shared" si="8"/>
        <v>66.67</v>
      </c>
      <c r="BT6" s="36">
        <f t="shared" si="8"/>
        <v>80.27</v>
      </c>
      <c r="BU6" s="36">
        <f t="shared" si="8"/>
        <v>81.900000000000006</v>
      </c>
      <c r="BV6" s="36">
        <f t="shared" si="8"/>
        <v>82.42</v>
      </c>
      <c r="BW6" s="36">
        <f t="shared" si="8"/>
        <v>83.59</v>
      </c>
      <c r="BX6" s="36">
        <f t="shared" si="8"/>
        <v>83.27</v>
      </c>
      <c r="BY6" s="36">
        <f t="shared" si="8"/>
        <v>84.9</v>
      </c>
      <c r="BZ6" s="35" t="str">
        <f>IF(BZ7="","",IF(BZ7="-","【-】","【"&amp;SUBSTITUTE(TEXT(BZ7,"#,##0.00"),"-","△")&amp;"】"))</f>
        <v>【103.91】</v>
      </c>
      <c r="CA6" s="36">
        <f>IF(CA7="",NA(),CA7)</f>
        <v>103.47</v>
      </c>
      <c r="CB6" s="36">
        <f t="shared" ref="CB6:CJ6" si="9">IF(CB7="",NA(),CB7)</f>
        <v>94.66</v>
      </c>
      <c r="CC6" s="36">
        <f t="shared" si="9"/>
        <v>1042.75</v>
      </c>
      <c r="CD6" s="36">
        <f t="shared" si="9"/>
        <v>194.7</v>
      </c>
      <c r="CE6" s="36">
        <f t="shared" si="9"/>
        <v>156.12</v>
      </c>
      <c r="CF6" s="36">
        <f t="shared" si="9"/>
        <v>227.97</v>
      </c>
      <c r="CG6" s="36">
        <f t="shared" si="9"/>
        <v>226.99</v>
      </c>
      <c r="CH6" s="36">
        <f t="shared" si="9"/>
        <v>230.22</v>
      </c>
      <c r="CI6" s="36">
        <f t="shared" si="9"/>
        <v>228.81</v>
      </c>
      <c r="CJ6" s="36">
        <f t="shared" si="9"/>
        <v>231.9</v>
      </c>
      <c r="CK6" s="35" t="str">
        <f>IF(CK7="","",IF(CK7="-","【-】","【"&amp;SUBSTITUTE(TEXT(CK7,"#,##0.00"),"-","△")&amp;"】"))</f>
        <v>【167.11】</v>
      </c>
      <c r="CL6" s="36">
        <f>IF(CL7="",NA(),CL7)</f>
        <v>18.84</v>
      </c>
      <c r="CM6" s="36">
        <f t="shared" ref="CM6:CU6" si="10">IF(CM7="",NA(),CM7)</f>
        <v>19.86</v>
      </c>
      <c r="CN6" s="36">
        <f t="shared" si="10"/>
        <v>8.93</v>
      </c>
      <c r="CO6" s="36">
        <f t="shared" si="10"/>
        <v>11.7</v>
      </c>
      <c r="CP6" s="36">
        <f t="shared" si="10"/>
        <v>13.14</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100</v>
      </c>
      <c r="CX6" s="36">
        <f t="shared" ref="CX6:DF6" si="11">IF(CX7="",NA(),CX7)</f>
        <v>94</v>
      </c>
      <c r="CY6" s="36">
        <f t="shared" si="11"/>
        <v>90</v>
      </c>
      <c r="CZ6" s="36">
        <f t="shared" si="11"/>
        <v>90</v>
      </c>
      <c r="DA6" s="36">
        <f t="shared" si="11"/>
        <v>90</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60.27</v>
      </c>
      <c r="DI6" s="36">
        <f t="shared" ref="DI6:DQ6" si="12">IF(DI7="",NA(),DI7)</f>
        <v>59.49</v>
      </c>
      <c r="DJ6" s="36">
        <f t="shared" si="12"/>
        <v>61.26</v>
      </c>
      <c r="DK6" s="36">
        <f t="shared" si="12"/>
        <v>62.98</v>
      </c>
      <c r="DL6" s="36">
        <f t="shared" si="12"/>
        <v>64.64</v>
      </c>
      <c r="DM6" s="36">
        <f t="shared" si="12"/>
        <v>50.44</v>
      </c>
      <c r="DN6" s="36">
        <f t="shared" si="12"/>
        <v>51.44</v>
      </c>
      <c r="DO6" s="36">
        <f t="shared" si="12"/>
        <v>52.4</v>
      </c>
      <c r="DP6" s="36">
        <f t="shared" si="12"/>
        <v>51.89</v>
      </c>
      <c r="DQ6" s="36">
        <f t="shared" si="12"/>
        <v>54.09</v>
      </c>
      <c r="DR6" s="35" t="str">
        <f>IF(DR7="","",IF(DR7="-","【-】","【"&amp;SUBSTITUTE(TEXT(DR7,"#,##0.00"),"-","△")&amp;"】"))</f>
        <v>【48.85】</v>
      </c>
      <c r="DS6" s="36">
        <f>IF(DS7="",NA(),DS7)</f>
        <v>72.17</v>
      </c>
      <c r="DT6" s="36">
        <f t="shared" ref="DT6:EB6" si="13">IF(DT7="",NA(),DT7)</f>
        <v>16.84</v>
      </c>
      <c r="DU6" s="36">
        <f t="shared" si="13"/>
        <v>16.84</v>
      </c>
      <c r="DV6" s="36">
        <f t="shared" si="13"/>
        <v>16.84</v>
      </c>
      <c r="DW6" s="36">
        <f t="shared" si="13"/>
        <v>16.84</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5">
        <f t="shared" ref="EE6:EM6" si="14">IF(EE7="",NA(),EE7)</f>
        <v>0</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434337</v>
      </c>
      <c r="D7" s="38">
        <v>46</v>
      </c>
      <c r="E7" s="38">
        <v>1</v>
      </c>
      <c r="F7" s="38">
        <v>0</v>
      </c>
      <c r="G7" s="38">
        <v>1</v>
      </c>
      <c r="H7" s="38" t="s">
        <v>93</v>
      </c>
      <c r="I7" s="38" t="s">
        <v>94</v>
      </c>
      <c r="J7" s="38" t="s">
        <v>95</v>
      </c>
      <c r="K7" s="38" t="s">
        <v>96</v>
      </c>
      <c r="L7" s="38" t="s">
        <v>97</v>
      </c>
      <c r="M7" s="38" t="s">
        <v>98</v>
      </c>
      <c r="N7" s="39" t="s">
        <v>99</v>
      </c>
      <c r="O7" s="39">
        <v>83.93</v>
      </c>
      <c r="P7" s="39">
        <v>5.75</v>
      </c>
      <c r="Q7" s="39">
        <v>2160</v>
      </c>
      <c r="R7" s="39">
        <v>10619</v>
      </c>
      <c r="S7" s="39">
        <v>137.32</v>
      </c>
      <c r="T7" s="39">
        <v>77.33</v>
      </c>
      <c r="U7" s="39">
        <v>604</v>
      </c>
      <c r="V7" s="39">
        <v>4.26</v>
      </c>
      <c r="W7" s="39">
        <v>141.78</v>
      </c>
      <c r="X7" s="39">
        <v>115.69</v>
      </c>
      <c r="Y7" s="39">
        <v>128.04</v>
      </c>
      <c r="Z7" s="39">
        <v>88.41</v>
      </c>
      <c r="AA7" s="39">
        <v>154.41</v>
      </c>
      <c r="AB7" s="39">
        <v>84.05</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3427.86</v>
      </c>
      <c r="AU7" s="39">
        <v>40893.69</v>
      </c>
      <c r="AV7" s="39">
        <v>46655.22</v>
      </c>
      <c r="AW7" s="39">
        <v>15310.51</v>
      </c>
      <c r="AX7" s="39">
        <v>52813.52</v>
      </c>
      <c r="AY7" s="39">
        <v>571.29999999999995</v>
      </c>
      <c r="AZ7" s="39">
        <v>527.82000000000005</v>
      </c>
      <c r="BA7" s="39">
        <v>477.44</v>
      </c>
      <c r="BB7" s="39">
        <v>445.85</v>
      </c>
      <c r="BC7" s="39">
        <v>450.54</v>
      </c>
      <c r="BD7" s="39">
        <v>261.93</v>
      </c>
      <c r="BE7" s="39">
        <v>0</v>
      </c>
      <c r="BF7" s="39">
        <v>0</v>
      </c>
      <c r="BG7" s="39">
        <v>600.07000000000005</v>
      </c>
      <c r="BH7" s="39">
        <v>559.4</v>
      </c>
      <c r="BI7" s="39">
        <v>673.74</v>
      </c>
      <c r="BJ7" s="39">
        <v>495.43</v>
      </c>
      <c r="BK7" s="39">
        <v>488.5</v>
      </c>
      <c r="BL7" s="39">
        <v>485.75</v>
      </c>
      <c r="BM7" s="39">
        <v>516.34</v>
      </c>
      <c r="BN7" s="39">
        <v>496.56</v>
      </c>
      <c r="BO7" s="39">
        <v>270.45999999999998</v>
      </c>
      <c r="BP7" s="39">
        <v>117.19</v>
      </c>
      <c r="BQ7" s="39">
        <v>131.09</v>
      </c>
      <c r="BR7" s="39">
        <v>11.19</v>
      </c>
      <c r="BS7" s="39">
        <v>66.67</v>
      </c>
      <c r="BT7" s="39">
        <v>80.27</v>
      </c>
      <c r="BU7" s="39">
        <v>81.900000000000006</v>
      </c>
      <c r="BV7" s="39">
        <v>82.42</v>
      </c>
      <c r="BW7" s="39">
        <v>83.59</v>
      </c>
      <c r="BX7" s="39">
        <v>83.27</v>
      </c>
      <c r="BY7" s="39">
        <v>84.9</v>
      </c>
      <c r="BZ7" s="39">
        <v>103.91</v>
      </c>
      <c r="CA7" s="39">
        <v>103.47</v>
      </c>
      <c r="CB7" s="39">
        <v>94.66</v>
      </c>
      <c r="CC7" s="39">
        <v>1042.75</v>
      </c>
      <c r="CD7" s="39">
        <v>194.7</v>
      </c>
      <c r="CE7" s="39">
        <v>156.12</v>
      </c>
      <c r="CF7" s="39">
        <v>227.97</v>
      </c>
      <c r="CG7" s="39">
        <v>226.99</v>
      </c>
      <c r="CH7" s="39">
        <v>230.22</v>
      </c>
      <c r="CI7" s="39">
        <v>228.81</v>
      </c>
      <c r="CJ7" s="39">
        <v>231.9</v>
      </c>
      <c r="CK7" s="39">
        <v>167.11</v>
      </c>
      <c r="CL7" s="39">
        <v>18.84</v>
      </c>
      <c r="CM7" s="39">
        <v>19.86</v>
      </c>
      <c r="CN7" s="39">
        <v>8.93</v>
      </c>
      <c r="CO7" s="39">
        <v>11.7</v>
      </c>
      <c r="CP7" s="39">
        <v>13.14</v>
      </c>
      <c r="CQ7" s="39">
        <v>40.700000000000003</v>
      </c>
      <c r="CR7" s="39">
        <v>39.909999999999997</v>
      </c>
      <c r="CS7" s="39">
        <v>41.09</v>
      </c>
      <c r="CT7" s="39">
        <v>38.979999999999997</v>
      </c>
      <c r="CU7" s="39">
        <v>39.61</v>
      </c>
      <c r="CV7" s="39">
        <v>60.27</v>
      </c>
      <c r="CW7" s="39">
        <v>100</v>
      </c>
      <c r="CX7" s="39">
        <v>94</v>
      </c>
      <c r="CY7" s="39">
        <v>90</v>
      </c>
      <c r="CZ7" s="39">
        <v>90</v>
      </c>
      <c r="DA7" s="39">
        <v>90</v>
      </c>
      <c r="DB7" s="39">
        <v>74.61</v>
      </c>
      <c r="DC7" s="39">
        <v>75.62</v>
      </c>
      <c r="DD7" s="39">
        <v>75.91</v>
      </c>
      <c r="DE7" s="39">
        <v>75.010000000000005</v>
      </c>
      <c r="DF7" s="39">
        <v>72.959999999999994</v>
      </c>
      <c r="DG7" s="39">
        <v>89.92</v>
      </c>
      <c r="DH7" s="39">
        <v>60.27</v>
      </c>
      <c r="DI7" s="39">
        <v>59.49</v>
      </c>
      <c r="DJ7" s="39">
        <v>61.26</v>
      </c>
      <c r="DK7" s="39">
        <v>62.98</v>
      </c>
      <c r="DL7" s="39">
        <v>64.64</v>
      </c>
      <c r="DM7" s="39">
        <v>50.44</v>
      </c>
      <c r="DN7" s="39">
        <v>51.44</v>
      </c>
      <c r="DO7" s="39">
        <v>52.4</v>
      </c>
      <c r="DP7" s="39">
        <v>51.89</v>
      </c>
      <c r="DQ7" s="39">
        <v>54.09</v>
      </c>
      <c r="DR7" s="39">
        <v>48.85</v>
      </c>
      <c r="DS7" s="39">
        <v>72.17</v>
      </c>
      <c r="DT7" s="39">
        <v>16.84</v>
      </c>
      <c r="DU7" s="39">
        <v>16.84</v>
      </c>
      <c r="DV7" s="39">
        <v>16.84</v>
      </c>
      <c r="DW7" s="39">
        <v>16.84</v>
      </c>
      <c r="DX7" s="39">
        <v>9.64</v>
      </c>
      <c r="DY7" s="39">
        <v>11.68</v>
      </c>
      <c r="DZ7" s="39">
        <v>14.01</v>
      </c>
      <c r="EA7" s="39">
        <v>14.74</v>
      </c>
      <c r="EB7" s="39">
        <v>18.68</v>
      </c>
      <c r="EC7" s="39">
        <v>17.8</v>
      </c>
      <c r="ED7" s="39">
        <v>0</v>
      </c>
      <c r="EE7" s="39">
        <v>0</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2020-01-27T02:32:46Z</cp:lastPrinted>
  <dcterms:created xsi:type="dcterms:W3CDTF">2019-12-05T04:30:18Z</dcterms:created>
  <dcterms:modified xsi:type="dcterms:W3CDTF">2020-01-27T02:34:41Z</dcterms:modified>
  <cp:category/>
</cp:coreProperties>
</file>