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23_小国町【上水道、下水道、簡水】格納済\上水道\"/>
    </mc:Choice>
  </mc:AlternateContent>
  <workbookProtection workbookAlgorithmName="SHA-512" workbookHashValue="8hGycr7mZLiJ4xdu9grpWqfpO9VvPoHe+3lmaiWrUg2+ySpEx1LYTsUW0dIWq8Dr50OwWGvOrUT2F5bUvL6MRA==" workbookSaltValue="ooCSBaOcwpu/quoZWba2aQ==" workbookSpinCount="100000" lockStructure="1"/>
  <bookViews>
    <workbookView xWindow="0" yWindow="0" windowWidth="2049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P10" i="4" s="1"/>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BB10" i="4"/>
  <c r="AT10" i="4"/>
  <c r="AL10" i="4"/>
  <c r="W10"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<sst xmlns="http://schemas.openxmlformats.org/spreadsheetml/2006/main" count="220" uniqueCount="108">
  <si>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</si>
  <si>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</si>
  <si>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</si>
  <si>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</si>
  <si>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</si>
  <si>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</si>
  <si>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</si>
  <si>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</si>
  <si>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</si>
  <si>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</si>
  <si>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</si>
  <si>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</si>
  <si>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</si>
  <si>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</si>
  <si>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</si>
  <si>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</si>
  <si>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</si>
  <si>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</si>
  <si>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</si>
  <si>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</si>
  <si>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</si>
  <si>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</si>
  <si>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</si>
  <si>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</si>
  <si>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</si>
  <si>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</si>
  <si>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</si>
  <si>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</si>
  <si>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</si>
  <si>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</si>
  <si>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</si>
  <si>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</si>
  <si>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</si>
  <si>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</si>
  <si>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</si>
  <si>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</si>
  <si>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</si>
  <si>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</si>
  <si>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</si>
  <si>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</si>
  <si>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</si>
  <si>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</si>
  <si>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</si>
  <si>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</si>
  <si>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</si>
  <si>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</si>
  <si>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</si>
  <si>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</si>
  <si>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</si>
  <si>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</si>
  <si>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</si>
  <si>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</si>
  <si>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</si>
  <si>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</si>
  <si>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</si>
  <si>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</si>
  <si>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</si>
  <si>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</si>
  <si>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</si>
  <si>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</si>
  <si>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</si>
  <si>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</si>
  <si>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</si>
  <si>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</si>
  <si>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</si>
  <si>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</si>
  <si>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</si>
  <si>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</si>
  <si>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</si>
  <si>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</si>
  <si>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</si>
  <si>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</si>
  <si>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</si>
  <si>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</si>
  <si>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</si>
  <si>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</si>
  <si>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</si>
  <si>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</si>
  <si>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</si>
  <si>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</si>
  <si>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</si>
  <si>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</si>
  <si>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</si>
  <si>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</si>
  <si>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</si>
  <si>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</si>
  <si>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</si>
  <si>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</si>
  <si>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</si>
  <si>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</si>
  <si>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</si>
  <si>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</si>
  <si>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</si>
  <si>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</si>
  <si>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</si>
  <si>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</si>
  <si>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</si>
  <si>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</si>
  <si>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</si>
  <si>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</si>
  <si>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</si>
  <si>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</si>
  <si>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</si>
  <si>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</si>
  <si>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</si>
  <si>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①有形固定資産減価償却率は、全国及び類似団体平均をH26年度から下回っている。配水管布設替工事に伴い施設の更新が進んできたことによるものである。
②管路経年化率は、全国及び類似団体平均をH26年度から下回っている。H20年度から耐震化も含めた老朽管布設替工事を進めており、その成果と思われる。
③管路更新率は、全国及び類似団体平均を上回っている。H28年度は、熊本地震により老朽管布設替工事を行っていないためである。</t>
    <phoneticPr fontId="4"/>
  </si>
  <si>
    <t>平成30年度における小国町水道事業の経営の健全性及び効率性について、一部の指数を除き全国及び類似団体平均を上回っており、概ね良好の状態と判断している。しかしながら、有収率は全国及び類似団体平均と比較的差があるように、有収率向上に向けた取組が必要である。施設の老朽化に伴う改修や、給水人口の減少に伴う収益の改善が今後重要となってくる。経費の削減はもちろん、将来にわたって経営分析を行い、経営改善に努めなければならない。近々に経営戦略を作成し、今後もこれまで以上に詳細な経営健全化に努め、安全安心な水道水の供給を目指すものである。</t>
    <phoneticPr fontId="4"/>
  </si>
  <si>
    <t>①経常収支比率は、給水人口減等に伴い前年度を下回ったが、全国及び類似団体平均は上回っている状況であり、公営企業会計制度の見直しにより、H26年度から収支の改善が示されている。
③流動比率は、全国及び類似団体平均を大きく上回っていることから健全と思われる。
④企業債残高対給水収益比率は、H20年度から耐震化も含めた老朽管布設替工事を行ってきたことに対する起債借入によるもので、全国及び類似団体平均を下回ってきている。これは、収支のﾊﾞﾗﾝｽを考慮しながら過度な企業債の発行を控え企業債残高を抑制したことで、比率の改善を図ったものである。
⑤料金回収率は106.23％となっており、全国及び類似団体平均を上回っている。経営に必要な経費を料金で賄えている状況である。
⑥給水原価は、全国及び類似団体平均を下回っている。これは、浄水場が無い等水道施設に大幅な経費がかからないことが要因である。
⑦施設利用率は、全国及び類似団体平均より高くなっている。前年度とほぼ同じで、H29に簡易水道の統合に伴う認可変更で計画給水量が減少したことにより最大給水量が下がったためで、無駄なく、効率的に活用出来ている。
⑧有収率は、全国及び類似団体平均をやや下回っている。これは、供給の開始以来50年が経過しようとする施設の老朽化が進んでいるためである。H20年度から耐震化も含めた老朽管布設替工事を進めているが、近年、有収率はほぼ横ばいである。</t>
    <rPh sb="18" eb="21">
      <t>ゼンネンド</t>
    </rPh>
    <rPh sb="22" eb="24">
      <t>シタマワ</t>
    </rPh>
    <rPh sb="39" eb="41">
      <t>ウワマワ</t>
    </rPh>
    <rPh sb="199" eb="200">
      <t>シタ</t>
    </rPh>
    <rPh sb="422" eb="425">
      <t>ゼンネンド</t>
    </rPh>
    <rPh sb="428" eb="429">
      <t>オナ</t>
    </rPh>
    <rPh sb="604" eb="605">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</si>
</sst>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1.4</c:v>
                </c:pt>
                <c:pt idx="1">
                  <c:v>1.01</c:v>
                </c:pt>
                <c:pt idx="2" formatCode="#,##0.00;&quot;△&quot;#,##0.00">
                  <c:v>0</c:v>
                </c:pt>
                <c:pt idx="3">
                  <c:v>1.03</c:v>
                </c:pt>
                <c:pt idx="4">
                  <c:v>1.1599999999999999</c:v>
                </c:pt>
              </c:numCache>
            </c:numRef>
          </c:val>
          <c:extLst>
            <c:ext xmlns:c16="http://schemas.microsoft.com/office/drawing/2014/chart" uri="{C3380CC4-5D6E-409C-BE32-E72D297353CC}">
              <c16:uniqueId val="{00000000-97FC-4AD5-AFE5-C1170DCCBC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97FC-4AD5-AFE5-C1170DCCBC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62.32</c:v>
                </c:pt>
                <c:pt idx="1">
                  <c:v>57.19</c:v>
                </c:pt>
                <c:pt idx="2">
                  <c:v>55.89</c:v>
                </c:pt>
                <c:pt idx="3">
                  <c:v>89.02</c:v>
                </c:pt>
                <c:pt idx="4">
                  <c:v>90.45</c:v>
                </c:pt>
              </c:numCache>
            </c:numRef>
          </c:val>
          <c:extLst>
            <c:ext xmlns:c16="http://schemas.microsoft.com/office/drawing/2014/chart" uri="{C3380CC4-5D6E-409C-BE32-E72D297353CC}">
              <c16:uniqueId val="{00000000-D38B-4767-AC73-D8ABE6F3E55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D38B-4767-AC73-D8ABE6F3E55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65.8</c:v>
                </c:pt>
                <c:pt idx="1">
                  <c:v>70.97</c:v>
                </c:pt>
                <c:pt idx="2">
                  <c:v>78.56</c:v>
                </c:pt>
                <c:pt idx="3">
                  <c:v>77.87</c:v>
                </c:pt>
                <c:pt idx="4">
                  <c:v>75.62</c:v>
                </c:pt>
              </c:numCache>
            </c:numRef>
          </c:val>
          <c:extLst>
            <c:ext xmlns:c16="http://schemas.microsoft.com/office/drawing/2014/chart" uri="{C3380CC4-5D6E-409C-BE32-E72D297353CC}">
              <c16:uniqueId val="{00000000-F169-48EF-8EAD-450472D74E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F169-48EF-8EAD-450472D74E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107.1</c:v>
                </c:pt>
                <c:pt idx="1">
                  <c:v>104.18</c:v>
                </c:pt>
                <c:pt idx="2">
                  <c:v>113.65</c:v>
                </c:pt>
                <c:pt idx="3">
                  <c:v>116.54</c:v>
                </c:pt>
                <c:pt idx="4">
                  <c:v>108.61</c:v>
                </c:pt>
              </c:numCache>
            </c:numRef>
          </c:val>
          <c:extLst>
            <c:ext xmlns:c16="http://schemas.microsoft.com/office/drawing/2014/chart" uri="{C3380CC4-5D6E-409C-BE32-E72D297353CC}">
              <c16:uniqueId val="{00000000-5915-4313-84C9-A54BA7E19D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5915-4313-84C9-A54BA7E19D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40.24</c:v>
                </c:pt>
                <c:pt idx="1">
                  <c:v>41.94</c:v>
                </c:pt>
                <c:pt idx="2">
                  <c:v>42.78</c:v>
                </c:pt>
                <c:pt idx="3">
                  <c:v>43.42</c:v>
                </c:pt>
                <c:pt idx="4">
                  <c:v>44.34</c:v>
                </c:pt>
              </c:numCache>
            </c:numRef>
          </c:val>
          <c:extLst>
            <c:ext xmlns:c16="http://schemas.microsoft.com/office/drawing/2014/chart" uri="{C3380CC4-5D6E-409C-BE32-E72D297353CC}">
              <c16:uniqueId val="{00000000-C0A4-40CE-8492-0CE4163D9C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C0A4-40CE-8492-0CE4163D9C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8.68</c:v>
                </c:pt>
                <c:pt idx="1">
                  <c:v>0</c:v>
                </c:pt>
                <c:pt idx="2">
                  <c:v>0</c:v>
                </c:pt>
                <c:pt idx="3" formatCode="#,##0.00;&quot;△&quot;#,##0.00;&quot;-&quot;">
                  <c:v>0.52</c:v>
                </c:pt>
                <c:pt idx="4" formatCode="#,##0.00;&quot;△&quot;#,##0.00;&quot;-&quot;">
                  <c:v>0.52</c:v>
                </c:pt>
              </c:numCache>
            </c:numRef>
          </c:val>
          <c:extLst>
            <c:ext xmlns:c16="http://schemas.microsoft.com/office/drawing/2014/chart" uri="{C3380CC4-5D6E-409C-BE32-E72D297353CC}">
              <c16:uniqueId val="{00000000-E8AC-4092-959D-B0019018C6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E8AC-4092-959D-B0019018C6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44-41A9-8C97-D93D3A42B9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B344-41A9-8C97-D93D3A42B9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1439.67</c:v>
                </c:pt>
                <c:pt idx="1">
                  <c:v>1425.09</c:v>
                </c:pt>
                <c:pt idx="2">
                  <c:v>1506.84</c:v>
                </c:pt>
                <c:pt idx="3">
                  <c:v>1697.34</c:v>
                </c:pt>
                <c:pt idx="4">
                  <c:v>1587.43</c:v>
                </c:pt>
              </c:numCache>
            </c:numRef>
          </c:val>
          <c:extLst>
            <c:ext xmlns:c16="http://schemas.microsoft.com/office/drawing/2014/chart" uri="{C3380CC4-5D6E-409C-BE32-E72D297353CC}">
              <c16:uniqueId val="{00000000-8244-41B4-8098-91D98F7BFE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8244-41B4-8098-91D98F7BFE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609.1</c:v>
                </c:pt>
                <c:pt idx="1">
                  <c:v>592.76</c:v>
                </c:pt>
                <c:pt idx="2">
                  <c:v>562.64</c:v>
                </c:pt>
                <c:pt idx="3">
                  <c:v>541.41999999999996</c:v>
                </c:pt>
                <c:pt idx="4">
                  <c:v>542.02</c:v>
                </c:pt>
              </c:numCache>
            </c:numRef>
          </c:val>
          <c:extLst>
            <c:ext xmlns:c16="http://schemas.microsoft.com/office/drawing/2014/chart" uri="{C3380CC4-5D6E-409C-BE32-E72D297353CC}">
              <c16:uniqueId val="{00000000-319E-4286-861B-48115BF61C5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319E-4286-861B-48115BF61C5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104.24</c:v>
                </c:pt>
                <c:pt idx="1">
                  <c:v>101.22</c:v>
                </c:pt>
                <c:pt idx="2">
                  <c:v>112.69</c:v>
                </c:pt>
                <c:pt idx="3">
                  <c:v>115.53</c:v>
                </c:pt>
                <c:pt idx="4">
                  <c:v>106.23</c:v>
                </c:pt>
              </c:numCache>
            </c:numRef>
          </c:val>
          <c:extLst>
            <c:ext xmlns:c16="http://schemas.microsoft.com/office/drawing/2014/chart" uri="{C3380CC4-5D6E-409C-BE32-E72D297353CC}">
              <c16:uniqueId val="{00000000-EF86-4E83-BC98-A3A18C582BF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EF86-4E83-BC98-A3A18C582BF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152.09</c:v>
                </c:pt>
                <c:pt idx="1">
                  <c:v>156.99</c:v>
                </c:pt>
                <c:pt idx="2">
                  <c:v>133.63</c:v>
                </c:pt>
                <c:pt idx="3">
                  <c:v>132.38</c:v>
                </c:pt>
                <c:pt idx="4">
                  <c:v>144.88999999999999</c:v>
                </c:pt>
              </c:numCache>
            </c:numRef>
          </c:val>
          <c:extLst>
            <c:ext xmlns:c16="http://schemas.microsoft.com/office/drawing/2014/chart" uri="{C3380CC4-5D6E-409C-BE32-E72D297353CC}">
              <c16:uniqueId val="{00000000-06C4-41C1-9148-836CCD0C34C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06C4-41C1-9148-836CCD0C34C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8" zoomScaleNormal="100" workbookViewId="0">
      <selection activeCell="BG35" sqref="BG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小国町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7136</v>
      </c>
      <c r="AM8" s="60"/>
      <c r="AN8" s="60"/>
      <c r="AO8" s="60"/>
      <c r="AP8" s="60"/>
      <c r="AQ8" s="60"/>
      <c r="AR8" s="60"/>
      <c r="AS8" s="60"/>
      <c r="AT8" s="51">
        <f>データ!$S$6</f>
        <v>136.94</v>
      </c>
      <c r="AU8" s="52"/>
      <c r="AV8" s="52"/>
      <c r="AW8" s="52"/>
      <c r="AX8" s="52"/>
      <c r="AY8" s="52"/>
      <c r="AZ8" s="52"/>
      <c r="BA8" s="52"/>
      <c r="BB8" s="53">
        <f>データ!$T$6</f>
        <v>52.11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68.97</v>
      </c>
      <c r="J10" s="52"/>
      <c r="K10" s="52"/>
      <c r="L10" s="52"/>
      <c r="M10" s="52"/>
      <c r="N10" s="52"/>
      <c r="O10" s="63"/>
      <c r="P10" s="53">
        <f>データ!$P$6</f>
        <v>89.42</v>
      </c>
      <c r="Q10" s="53"/>
      <c r="R10" s="53"/>
      <c r="S10" s="53"/>
      <c r="T10" s="53"/>
      <c r="U10" s="53"/>
      <c r="V10" s="53"/>
      <c r="W10" s="60">
        <f>データ!$Q$6</f>
        <v>2700</v>
      </c>
      <c r="X10" s="60"/>
      <c r="Y10" s="60"/>
      <c r="Z10" s="60"/>
      <c r="AA10" s="60"/>
      <c r="AB10" s="60"/>
      <c r="AC10" s="60"/>
      <c r="AD10" s="2"/>
      <c r="AE10" s="2"/>
      <c r="AF10" s="2"/>
      <c r="AG10" s="2"/>
      <c r="AH10" s="4"/>
      <c r="AI10" s="4"/>
      <c r="AJ10" s="4"/>
      <c r="AK10" s="4"/>
      <c r="AL10" s="60">
        <f>データ!$U$6</f>
        <v>6322</v>
      </c>
      <c r="AM10" s="60"/>
      <c r="AN10" s="60"/>
      <c r="AO10" s="60"/>
      <c r="AP10" s="60"/>
      <c r="AQ10" s="60"/>
      <c r="AR10" s="60"/>
      <c r="AS10" s="60"/>
      <c r="AT10" s="51">
        <f>データ!$V$6</f>
        <v>16.13</v>
      </c>
      <c r="AU10" s="52"/>
      <c r="AV10" s="52"/>
      <c r="AW10" s="52"/>
      <c r="AX10" s="52"/>
      <c r="AY10" s="52"/>
      <c r="AZ10" s="52"/>
      <c r="BA10" s="52"/>
      <c r="BB10" s="53">
        <f>データ!$W$6</f>
        <v>391.94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Q+gkaNbyMh6Ikad08KE/sMQrdvHyOyhojBSkuK3MloDCqrNuvqV4K0SoxNR/aMbbmgIeExy11yQOk8UwRrUhw==" saltValue="Abm9EV/I9TC7ZbWxfE0fr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434248</v>
      </c>
      <c r="D6" s="34">
        <f t="shared" si="3"/>
        <v>46</v>
      </c>
      <c r="E6" s="34">
        <f t="shared" si="3"/>
        <v>1</v>
      </c>
      <c r="F6" s="34">
        <f t="shared" si="3"/>
        <v>0</v>
      </c>
      <c r="G6" s="34">
        <f t="shared" si="3"/>
        <v>1</v>
      </c>
      <c r="H6" s="34" t="str">
        <f t="shared" si="3"/>
        <v>熊本県　小国町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68.97</v>
      </c>
      <c r="P6" s="35">
        <f t="shared" si="3"/>
        <v>89.42</v>
      </c>
      <c r="Q6" s="35">
        <f t="shared" si="3"/>
        <v>2700</v>
      </c>
      <c r="R6" s="35">
        <f t="shared" si="3"/>
        <v>7136</v>
      </c>
      <c r="S6" s="35">
        <f t="shared" si="3"/>
        <v>136.94</v>
      </c>
      <c r="T6" s="35">
        <f t="shared" si="3"/>
        <v>52.11</v>
      </c>
      <c r="U6" s="35">
        <f t="shared" si="3"/>
        <v>6322</v>
      </c>
      <c r="V6" s="35">
        <f t="shared" si="3"/>
        <v>16.13</v>
      </c>
      <c r="W6" s="35">
        <f t="shared" si="3"/>
        <v>391.94</v>
      </c>
      <c r="X6" s="36">
        <f>IF(X7="",NA(),X7)</f>
        <v>107.1</v>
      </c>
      <c r="Y6" s="36">
        <f t="shared" ref="Y6:AG6" si="4">IF(Y7="",NA(),Y7)</f>
        <v>104.18</v>
      </c>
      <c r="Z6" s="36">
        <f t="shared" si="4"/>
        <v>113.65</v>
      </c>
      <c r="AA6" s="36">
        <f t="shared" si="4"/>
        <v>116.54</v>
      </c>
      <c r="AB6" s="36">
        <f t="shared" si="4"/>
        <v>108.61</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1439.67</v>
      </c>
      <c r="AU6" s="36">
        <f t="shared" ref="AU6:BC6" si="6">IF(AU7="",NA(),AU7)</f>
        <v>1425.09</v>
      </c>
      <c r="AV6" s="36">
        <f t="shared" si="6"/>
        <v>1506.84</v>
      </c>
      <c r="AW6" s="36">
        <f t="shared" si="6"/>
        <v>1697.34</v>
      </c>
      <c r="AX6" s="36">
        <f t="shared" si="6"/>
        <v>1587.43</v>
      </c>
      <c r="AY6" s="36">
        <f t="shared" si="6"/>
        <v>434.72</v>
      </c>
      <c r="AZ6" s="36">
        <f t="shared" si="6"/>
        <v>416.14</v>
      </c>
      <c r="BA6" s="36">
        <f t="shared" si="6"/>
        <v>371.89</v>
      </c>
      <c r="BB6" s="36">
        <f t="shared" si="6"/>
        <v>293.23</v>
      </c>
      <c r="BC6" s="36">
        <f t="shared" si="6"/>
        <v>300.14</v>
      </c>
      <c r="BD6" s="35" t="str">
        <f>IF(BD7="","",IF(BD7="-","【-】","【"&amp;SUBSTITUTE(TEXT(BD7,"#,##0.00"),"-","△")&amp;"】"))</f>
        <v>【261.93】</v>
      </c>
      <c r="BE6" s="36">
        <f>IF(BE7="",NA(),BE7)</f>
        <v>609.1</v>
      </c>
      <c r="BF6" s="36">
        <f t="shared" ref="BF6:BN6" si="7">IF(BF7="",NA(),BF7)</f>
        <v>592.76</v>
      </c>
      <c r="BG6" s="36">
        <f t="shared" si="7"/>
        <v>562.64</v>
      </c>
      <c r="BH6" s="36">
        <f t="shared" si="7"/>
        <v>541.41999999999996</v>
      </c>
      <c r="BI6" s="36">
        <f t="shared" si="7"/>
        <v>542.02</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104.24</v>
      </c>
      <c r="BQ6" s="36">
        <f t="shared" ref="BQ6:BY6" si="8">IF(BQ7="",NA(),BQ7)</f>
        <v>101.22</v>
      </c>
      <c r="BR6" s="36">
        <f t="shared" si="8"/>
        <v>112.69</v>
      </c>
      <c r="BS6" s="36">
        <f t="shared" si="8"/>
        <v>115.53</v>
      </c>
      <c r="BT6" s="36">
        <f t="shared" si="8"/>
        <v>106.23</v>
      </c>
      <c r="BU6" s="36">
        <f t="shared" si="8"/>
        <v>93.66</v>
      </c>
      <c r="BV6" s="36">
        <f t="shared" si="8"/>
        <v>92.76</v>
      </c>
      <c r="BW6" s="36">
        <f t="shared" si="8"/>
        <v>93.28</v>
      </c>
      <c r="BX6" s="36">
        <f t="shared" si="8"/>
        <v>87.51</v>
      </c>
      <c r="BY6" s="36">
        <f t="shared" si="8"/>
        <v>84.77</v>
      </c>
      <c r="BZ6" s="35" t="str">
        <f>IF(BZ7="","",IF(BZ7="-","【-】","【"&amp;SUBSTITUTE(TEXT(BZ7,"#,##0.00"),"-","△")&amp;"】"))</f>
        <v>【103.91】</v>
      </c>
      <c r="CA6" s="36">
        <f>IF(CA7="",NA(),CA7)</f>
        <v>152.09</v>
      </c>
      <c r="CB6" s="36">
        <f t="shared" ref="CB6:CJ6" si="9">IF(CB7="",NA(),CB7)</f>
        <v>156.99</v>
      </c>
      <c r="CC6" s="36">
        <f t="shared" si="9"/>
        <v>133.63</v>
      </c>
      <c r="CD6" s="36">
        <f t="shared" si="9"/>
        <v>132.38</v>
      </c>
      <c r="CE6" s="36">
        <f t="shared" si="9"/>
        <v>144.88999999999999</v>
      </c>
      <c r="CF6" s="36">
        <f t="shared" si="9"/>
        <v>208.21</v>
      </c>
      <c r="CG6" s="36">
        <f t="shared" si="9"/>
        <v>208.67</v>
      </c>
      <c r="CH6" s="36">
        <f t="shared" si="9"/>
        <v>208.29</v>
      </c>
      <c r="CI6" s="36">
        <f t="shared" si="9"/>
        <v>218.42</v>
      </c>
      <c r="CJ6" s="36">
        <f t="shared" si="9"/>
        <v>227.27</v>
      </c>
      <c r="CK6" s="35" t="str">
        <f>IF(CK7="","",IF(CK7="-","【-】","【"&amp;SUBSTITUTE(TEXT(CK7,"#,##0.00"),"-","△")&amp;"】"))</f>
        <v>【167.11】</v>
      </c>
      <c r="CL6" s="36">
        <f>IF(CL7="",NA(),CL7)</f>
        <v>62.32</v>
      </c>
      <c r="CM6" s="36">
        <f t="shared" ref="CM6:CU6" si="10">IF(CM7="",NA(),CM7)</f>
        <v>57.19</v>
      </c>
      <c r="CN6" s="36">
        <f t="shared" si="10"/>
        <v>55.89</v>
      </c>
      <c r="CO6" s="36">
        <f t="shared" si="10"/>
        <v>89.02</v>
      </c>
      <c r="CP6" s="36">
        <f t="shared" si="10"/>
        <v>90.45</v>
      </c>
      <c r="CQ6" s="36">
        <f t="shared" si="10"/>
        <v>49.22</v>
      </c>
      <c r="CR6" s="36">
        <f t="shared" si="10"/>
        <v>49.08</v>
      </c>
      <c r="CS6" s="36">
        <f t="shared" si="10"/>
        <v>49.32</v>
      </c>
      <c r="CT6" s="36">
        <f t="shared" si="10"/>
        <v>50.24</v>
      </c>
      <c r="CU6" s="36">
        <f t="shared" si="10"/>
        <v>50.29</v>
      </c>
      <c r="CV6" s="35" t="str">
        <f>IF(CV7="","",IF(CV7="-","【-】","【"&amp;SUBSTITUTE(TEXT(CV7,"#,##0.00"),"-","△")&amp;"】"))</f>
        <v>【60.27】</v>
      </c>
      <c r="CW6" s="36">
        <f>IF(CW7="",NA(),CW7)</f>
        <v>65.8</v>
      </c>
      <c r="CX6" s="36">
        <f t="shared" ref="CX6:DF6" si="11">IF(CX7="",NA(),CX7)</f>
        <v>70.97</v>
      </c>
      <c r="CY6" s="36">
        <f t="shared" si="11"/>
        <v>78.56</v>
      </c>
      <c r="CZ6" s="36">
        <f t="shared" si="11"/>
        <v>77.87</v>
      </c>
      <c r="DA6" s="36">
        <f t="shared" si="11"/>
        <v>75.62</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40.24</v>
      </c>
      <c r="DI6" s="36">
        <f t="shared" ref="DI6:DQ6" si="12">IF(DI7="",NA(),DI7)</f>
        <v>41.94</v>
      </c>
      <c r="DJ6" s="36">
        <f t="shared" si="12"/>
        <v>42.78</v>
      </c>
      <c r="DK6" s="36">
        <f t="shared" si="12"/>
        <v>43.42</v>
      </c>
      <c r="DL6" s="36">
        <f t="shared" si="12"/>
        <v>44.34</v>
      </c>
      <c r="DM6" s="36">
        <f t="shared" si="12"/>
        <v>46.12</v>
      </c>
      <c r="DN6" s="36">
        <f t="shared" si="12"/>
        <v>47.44</v>
      </c>
      <c r="DO6" s="36">
        <f t="shared" si="12"/>
        <v>48.3</v>
      </c>
      <c r="DP6" s="36">
        <f t="shared" si="12"/>
        <v>45.14</v>
      </c>
      <c r="DQ6" s="36">
        <f t="shared" si="12"/>
        <v>45.85</v>
      </c>
      <c r="DR6" s="35" t="str">
        <f>IF(DR7="","",IF(DR7="-","【-】","【"&amp;SUBSTITUTE(TEXT(DR7,"#,##0.00"),"-","△")&amp;"】"))</f>
        <v>【48.85】</v>
      </c>
      <c r="DS6" s="36">
        <f>IF(DS7="",NA(),DS7)</f>
        <v>8.68</v>
      </c>
      <c r="DT6" s="35">
        <f t="shared" ref="DT6:EB6" si="13">IF(DT7="",NA(),DT7)</f>
        <v>0</v>
      </c>
      <c r="DU6" s="35">
        <f t="shared" si="13"/>
        <v>0</v>
      </c>
      <c r="DV6" s="36">
        <f t="shared" si="13"/>
        <v>0.52</v>
      </c>
      <c r="DW6" s="36">
        <f t="shared" si="13"/>
        <v>0.52</v>
      </c>
      <c r="DX6" s="36">
        <f t="shared" si="13"/>
        <v>9.86</v>
      </c>
      <c r="DY6" s="36">
        <f t="shared" si="13"/>
        <v>11.16</v>
      </c>
      <c r="DZ6" s="36">
        <f t="shared" si="13"/>
        <v>12.43</v>
      </c>
      <c r="EA6" s="36">
        <f t="shared" si="13"/>
        <v>13.58</v>
      </c>
      <c r="EB6" s="36">
        <f t="shared" si="13"/>
        <v>14.13</v>
      </c>
      <c r="EC6" s="35" t="str">
        <f>IF(EC7="","",IF(EC7="-","【-】","【"&amp;SUBSTITUTE(TEXT(EC7,"#,##0.00"),"-","△")&amp;"】"))</f>
        <v>【17.80】</v>
      </c>
      <c r="ED6" s="36">
        <f>IF(ED7="",NA(),ED7)</f>
        <v>1.4</v>
      </c>
      <c r="EE6" s="36">
        <f t="shared" ref="EE6:EM6" si="14">IF(EE7="",NA(),EE7)</f>
        <v>1.01</v>
      </c>
      <c r="EF6" s="35">
        <f t="shared" si="14"/>
        <v>0</v>
      </c>
      <c r="EG6" s="36">
        <f t="shared" si="14"/>
        <v>1.03</v>
      </c>
      <c r="EH6" s="36">
        <f t="shared" si="14"/>
        <v>1.1599999999999999</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434248</v>
      </c>
      <c r="D7" s="38">
        <v>46</v>
      </c>
      <c r="E7" s="38">
        <v>1</v>
      </c>
      <c r="F7" s="38">
        <v>0</v>
      </c>
      <c r="G7" s="38">
        <v>1</v>
      </c>
      <c r="H7" s="38" t="s">
        <v>93</v>
      </c>
      <c r="I7" s="38" t="s">
        <v>94</v>
      </c>
      <c r="J7" s="38" t="s">
        <v>95</v>
      </c>
      <c r="K7" s="38" t="s">
        <v>96</v>
      </c>
      <c r="L7" s="38" t="s">
        <v>97</v>
      </c>
      <c r="M7" s="38" t="s">
        <v>98</v>
      </c>
      <c r="N7" s="39" t="s">
        <v>99</v>
      </c>
      <c r="O7" s="39">
        <v>68.97</v>
      </c>
      <c r="P7" s="39">
        <v>89.42</v>
      </c>
      <c r="Q7" s="39">
        <v>2700</v>
      </c>
      <c r="R7" s="39">
        <v>7136</v>
      </c>
      <c r="S7" s="39">
        <v>136.94</v>
      </c>
      <c r="T7" s="39">
        <v>52.11</v>
      </c>
      <c r="U7" s="39">
        <v>6322</v>
      </c>
      <c r="V7" s="39">
        <v>16.13</v>
      </c>
      <c r="W7" s="39">
        <v>391.94</v>
      </c>
      <c r="X7" s="39">
        <v>107.1</v>
      </c>
      <c r="Y7" s="39">
        <v>104.18</v>
      </c>
      <c r="Z7" s="39">
        <v>113.65</v>
      </c>
      <c r="AA7" s="39">
        <v>116.54</v>
      </c>
      <c r="AB7" s="39">
        <v>108.61</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1439.67</v>
      </c>
      <c r="AU7" s="39">
        <v>1425.09</v>
      </c>
      <c r="AV7" s="39">
        <v>1506.84</v>
      </c>
      <c r="AW7" s="39">
        <v>1697.34</v>
      </c>
      <c r="AX7" s="39">
        <v>1587.43</v>
      </c>
      <c r="AY7" s="39">
        <v>434.72</v>
      </c>
      <c r="AZ7" s="39">
        <v>416.14</v>
      </c>
      <c r="BA7" s="39">
        <v>371.89</v>
      </c>
      <c r="BB7" s="39">
        <v>293.23</v>
      </c>
      <c r="BC7" s="39">
        <v>300.14</v>
      </c>
      <c r="BD7" s="39">
        <v>261.93</v>
      </c>
      <c r="BE7" s="39">
        <v>609.1</v>
      </c>
      <c r="BF7" s="39">
        <v>592.76</v>
      </c>
      <c r="BG7" s="39">
        <v>562.64</v>
      </c>
      <c r="BH7" s="39">
        <v>541.41999999999996</v>
      </c>
      <c r="BI7" s="39">
        <v>542.02</v>
      </c>
      <c r="BJ7" s="39">
        <v>495.76</v>
      </c>
      <c r="BK7" s="39">
        <v>487.22</v>
      </c>
      <c r="BL7" s="39">
        <v>483.11</v>
      </c>
      <c r="BM7" s="39">
        <v>542.29999999999995</v>
      </c>
      <c r="BN7" s="39">
        <v>566.65</v>
      </c>
      <c r="BO7" s="39">
        <v>270.45999999999998</v>
      </c>
      <c r="BP7" s="39">
        <v>104.24</v>
      </c>
      <c r="BQ7" s="39">
        <v>101.22</v>
      </c>
      <c r="BR7" s="39">
        <v>112.69</v>
      </c>
      <c r="BS7" s="39">
        <v>115.53</v>
      </c>
      <c r="BT7" s="39">
        <v>106.23</v>
      </c>
      <c r="BU7" s="39">
        <v>93.66</v>
      </c>
      <c r="BV7" s="39">
        <v>92.76</v>
      </c>
      <c r="BW7" s="39">
        <v>93.28</v>
      </c>
      <c r="BX7" s="39">
        <v>87.51</v>
      </c>
      <c r="BY7" s="39">
        <v>84.77</v>
      </c>
      <c r="BZ7" s="39">
        <v>103.91</v>
      </c>
      <c r="CA7" s="39">
        <v>152.09</v>
      </c>
      <c r="CB7" s="39">
        <v>156.99</v>
      </c>
      <c r="CC7" s="39">
        <v>133.63</v>
      </c>
      <c r="CD7" s="39">
        <v>132.38</v>
      </c>
      <c r="CE7" s="39">
        <v>144.88999999999999</v>
      </c>
      <c r="CF7" s="39">
        <v>208.21</v>
      </c>
      <c r="CG7" s="39">
        <v>208.67</v>
      </c>
      <c r="CH7" s="39">
        <v>208.29</v>
      </c>
      <c r="CI7" s="39">
        <v>218.42</v>
      </c>
      <c r="CJ7" s="39">
        <v>227.27</v>
      </c>
      <c r="CK7" s="39">
        <v>167.11</v>
      </c>
      <c r="CL7" s="39">
        <v>62.32</v>
      </c>
      <c r="CM7" s="39">
        <v>57.19</v>
      </c>
      <c r="CN7" s="39">
        <v>55.89</v>
      </c>
      <c r="CO7" s="39">
        <v>89.02</v>
      </c>
      <c r="CP7" s="39">
        <v>90.45</v>
      </c>
      <c r="CQ7" s="39">
        <v>49.22</v>
      </c>
      <c r="CR7" s="39">
        <v>49.08</v>
      </c>
      <c r="CS7" s="39">
        <v>49.32</v>
      </c>
      <c r="CT7" s="39">
        <v>50.24</v>
      </c>
      <c r="CU7" s="39">
        <v>50.29</v>
      </c>
      <c r="CV7" s="39">
        <v>60.27</v>
      </c>
      <c r="CW7" s="39">
        <v>65.8</v>
      </c>
      <c r="CX7" s="39">
        <v>70.97</v>
      </c>
      <c r="CY7" s="39">
        <v>78.56</v>
      </c>
      <c r="CZ7" s="39">
        <v>77.87</v>
      </c>
      <c r="DA7" s="39">
        <v>75.62</v>
      </c>
      <c r="DB7" s="39">
        <v>79.48</v>
      </c>
      <c r="DC7" s="39">
        <v>79.3</v>
      </c>
      <c r="DD7" s="39">
        <v>79.34</v>
      </c>
      <c r="DE7" s="39">
        <v>78.650000000000006</v>
      </c>
      <c r="DF7" s="39">
        <v>77.73</v>
      </c>
      <c r="DG7" s="39">
        <v>89.92</v>
      </c>
      <c r="DH7" s="39">
        <v>40.24</v>
      </c>
      <c r="DI7" s="39">
        <v>41.94</v>
      </c>
      <c r="DJ7" s="39">
        <v>42.78</v>
      </c>
      <c r="DK7" s="39">
        <v>43.42</v>
      </c>
      <c r="DL7" s="39">
        <v>44.34</v>
      </c>
      <c r="DM7" s="39">
        <v>46.12</v>
      </c>
      <c r="DN7" s="39">
        <v>47.44</v>
      </c>
      <c r="DO7" s="39">
        <v>48.3</v>
      </c>
      <c r="DP7" s="39">
        <v>45.14</v>
      </c>
      <c r="DQ7" s="39">
        <v>45.85</v>
      </c>
      <c r="DR7" s="39">
        <v>48.85</v>
      </c>
      <c r="DS7" s="39">
        <v>8.68</v>
      </c>
      <c r="DT7" s="39">
        <v>0</v>
      </c>
      <c r="DU7" s="39">
        <v>0</v>
      </c>
      <c r="DV7" s="39">
        <v>0.52</v>
      </c>
      <c r="DW7" s="39">
        <v>0.52</v>
      </c>
      <c r="DX7" s="39">
        <v>9.86</v>
      </c>
      <c r="DY7" s="39">
        <v>11.16</v>
      </c>
      <c r="DZ7" s="39">
        <v>12.43</v>
      </c>
      <c r="EA7" s="39">
        <v>13.58</v>
      </c>
      <c r="EB7" s="39">
        <v>14.13</v>
      </c>
      <c r="EC7" s="39">
        <v>17.8</v>
      </c>
      <c r="ED7" s="39">
        <v>1.4</v>
      </c>
      <c r="EE7" s="39">
        <v>1.01</v>
      </c>
      <c r="EF7" s="39">
        <v>0</v>
      </c>
      <c r="EG7" s="39">
        <v>1.03</v>
      </c>
      <c r="EH7" s="39">
        <v>1.1599999999999999</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2020-02-04T04:38:18Z</cp:lastPrinted>
  <dcterms:created xsi:type="dcterms:W3CDTF">2019-12-05T04:30:17Z</dcterms:created>
  <dcterms:modified xsi:type="dcterms:W3CDTF">2020-02-04T04:39:07Z</dcterms:modified>
  <cp:category/>
</cp:coreProperties>
</file>