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x9XihLvL7L2R6Ex7/VD1odEXwE7COd4/c6Qk/FZbeOG/E6JDoIVmMYVWkwU3JnQHCS9vgX7TophvDnMib6OIQ==" workbookSaltValue="fOJ4MEI5hxlWhZzEltRe+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<sst xmlns="http://schemas.openxmlformats.org/spreadsheetml/2006/main" count="220" uniqueCount="108">
  <si>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</si>
  <si>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</si>
  <si>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</si>
  <si>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</si>
  <si>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</si>
  <si>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</si>
  <si>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</si>
  <si>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</si>
  <si>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</si>
  <si>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</si>
  <si>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</si>
  <si>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</si>
  <si>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</si>
  <si>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</si>
  <si>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</si>
  <si>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</si>
  <si>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</si>
  <si>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</si>
  <si>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</si>
  <si>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</si>
  <si>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</si>
  <si>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</si>
  <si>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</si>
  <si>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</si>
  <si>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</si>
  <si>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</si>
  <si>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</si>
  <si>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</si>
  <si>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</si>
  <si>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</si>
  <si>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</si>
  <si>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</si>
  <si>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</si>
  <si>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</si>
  <si>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</si>
  <si>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</si>
  <si>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</si>
  <si>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</si>
  <si>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</si>
  <si>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</si>
  <si>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</si>
  <si>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</si>
  <si>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</si>
  <si>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</si>
  <si>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</si>
  <si>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</si>
  <si>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</si>
  <si>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</si>
  <si>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</si>
  <si>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</si>
  <si>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</si>
  <si>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</si>
  <si>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</si>
  <si>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</si>
  <si>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</si>
  <si>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</si>
  <si>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</si>
  <si>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</si>
  <si>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</si>
  <si>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</si>
  <si>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</si>
  <si>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</si>
  <si>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</si>
  <si>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</si>
  <si>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</si>
  <si>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</si>
  <si>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</si>
  <si>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</si>
  <si>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</si>
  <si>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</si>
  <si>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</si>
  <si>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</si>
  <si>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</si>
  <si>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</si>
  <si>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</si>
  <si>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</si>
  <si>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</si>
  <si>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</si>
  <si>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</si>
  <si>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</si>
  <si>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</si>
  <si>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</si>
  <si>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</si>
  <si>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</si>
  <si>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</si>
  <si>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</si>
  <si>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</si>
  <si>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</si>
  <si>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</si>
  <si>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</si>
  <si>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</si>
  <si>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</si>
  <si>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</si>
  <si>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</si>
  <si>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</si>
  <si>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</si>
  <si>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</si>
  <si>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</si>
  <si>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</si>
  <si>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</si>
  <si>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</si>
  <si>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</si>
  <si>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</si>
  <si>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</si>
  <si>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</si>
  <si>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水道事業の経営状況について、H28年度には熊本地震の被災に伴い数値の減があったものの、経常収支比率や料金回収率は100％を超えるなど震災以前の数値まで回復に至った。人件費の削減や業務の一部委託等の経常費用を抑える効果が数値にも良い影響を与えている。
　給水原価についても豊富な地下水源を有していることや施設利用率についても適正規模での運用ができていることで、類似団体との比較では概ね良好と考えている。
　現在、水道事業会計の借入金残高は平成30年度末で約18.6億円あり、今後は毎年約1.5億円を償還して行かなければならない。また、老朽化している施設の更新も控えていることから、料金体制の見直しなど、企業債残高の給水収益比率を見てもいかに借入金に依存せず資金を確保するかがこれからの課題となっている。</t>
    <rPh sb="2" eb="4">
      <t>ホンシ</t>
    </rPh>
    <rPh sb="4" eb="6">
      <t>スイドウ</t>
    </rPh>
    <rPh sb="6" eb="8">
      <t>ジギョウ</t>
    </rPh>
    <rPh sb="21" eb="23">
      <t>ネンド</t>
    </rPh>
    <rPh sb="25" eb="27">
      <t>クマモト</t>
    </rPh>
    <rPh sb="27" eb="29">
      <t>ジシン</t>
    </rPh>
    <rPh sb="30" eb="32">
      <t>ヒサイ</t>
    </rPh>
    <rPh sb="33" eb="34">
      <t>トモナ</t>
    </rPh>
    <rPh sb="35" eb="37">
      <t>スウチ</t>
    </rPh>
    <rPh sb="38" eb="39">
      <t>ゲン</t>
    </rPh>
    <rPh sb="51" eb="53">
      <t>ヒリツ</t>
    </rPh>
    <rPh sb="65" eb="66">
      <t>コ</t>
    </rPh>
    <rPh sb="70" eb="72">
      <t>シンサイ</t>
    </rPh>
    <rPh sb="72" eb="74">
      <t>イゼン</t>
    </rPh>
    <rPh sb="75" eb="77">
      <t>スウチ</t>
    </rPh>
    <rPh sb="79" eb="81">
      <t>カイフク</t>
    </rPh>
    <rPh sb="82" eb="83">
      <t>イタ</t>
    </rPh>
    <rPh sb="102" eb="104">
      <t>ケイジョウ</t>
    </rPh>
    <rPh sb="104" eb="106">
      <t>ヒヨウ</t>
    </rPh>
    <rPh sb="107" eb="108">
      <t>オサ</t>
    </rPh>
    <rPh sb="110" eb="112">
      <t>コウカ</t>
    </rPh>
    <rPh sb="113" eb="115">
      <t>スウチ</t>
    </rPh>
    <rPh sb="117" eb="118">
      <t>ヨ</t>
    </rPh>
    <rPh sb="119" eb="121">
      <t>エイキョウ</t>
    </rPh>
    <rPh sb="122" eb="123">
      <t>アタ</t>
    </rPh>
    <rPh sb="130" eb="132">
      <t>キュウスイ</t>
    </rPh>
    <rPh sb="132" eb="134">
      <t>ゲンカ</t>
    </rPh>
    <rPh sb="139" eb="141">
      <t>ホウフ</t>
    </rPh>
    <rPh sb="142" eb="144">
      <t>チカ</t>
    </rPh>
    <rPh sb="144" eb="146">
      <t>スイゲン</t>
    </rPh>
    <rPh sb="147" eb="148">
      <t>ユウ</t>
    </rPh>
    <rPh sb="155" eb="157">
      <t>シセツ</t>
    </rPh>
    <rPh sb="157" eb="159">
      <t>リヨウ</t>
    </rPh>
    <rPh sb="159" eb="160">
      <t>リツ</t>
    </rPh>
    <rPh sb="165" eb="167">
      <t>テキセイ</t>
    </rPh>
    <rPh sb="167" eb="169">
      <t>キボ</t>
    </rPh>
    <rPh sb="171" eb="173">
      <t>ウンヨウ</t>
    </rPh>
    <rPh sb="183" eb="185">
      <t>ルイジ</t>
    </rPh>
    <rPh sb="185" eb="187">
      <t>ダンタイ</t>
    </rPh>
    <rPh sb="189" eb="191">
      <t>ヒカク</t>
    </rPh>
    <rPh sb="193" eb="194">
      <t>オオム</t>
    </rPh>
    <rPh sb="195" eb="197">
      <t>リョウコウ</t>
    </rPh>
    <rPh sb="198" eb="199">
      <t>カンガ</t>
    </rPh>
    <rPh sb="230" eb="231">
      <t>ヤク</t>
    </rPh>
    <rPh sb="235" eb="236">
      <t>オク</t>
    </rPh>
    <rPh sb="304" eb="306">
      <t>キギョウ</t>
    </rPh>
    <rPh sb="306" eb="307">
      <t>サイ</t>
    </rPh>
    <rPh sb="307" eb="309">
      <t>ザンダカ</t>
    </rPh>
    <rPh sb="310" eb="312">
      <t>キュウスイ</t>
    </rPh>
    <rPh sb="312" eb="314">
      <t>シュウエキ</t>
    </rPh>
    <rPh sb="314" eb="316">
      <t>ヒリツ</t>
    </rPh>
    <rPh sb="317" eb="318">
      <t>ミ</t>
    </rPh>
    <phoneticPr fontId="4"/>
  </si>
  <si>
    <t>　全体的に熊本地震の影響で数値の減が見られた項目についてもほぼ災害以前の数値まで回復したが、今後、施設・管路の老朽化や将来的に水道需要者数は減少し、水道料金の収入も減少していく中で、各水道施設では更新時期を迎え、過去の建設改良費の元利償還金や既設施設・老朽管の更新等の経費が増えていくことが予想される。
　今後、さらなる改善策として、水道事業の「経営戦略」を作成予定であり、併せて動力費や修繕費などの経常コストの節減や、漏水調査・施設の効率的な稼働による有収水率の向上などに取り組んでいき、料金改定を念頭に置いた経営基盤の改善・安定化を目指していく。</t>
    <rPh sb="1" eb="4">
      <t>ゼンタイテキ</t>
    </rPh>
    <rPh sb="5" eb="7">
      <t>クマモト</t>
    </rPh>
    <rPh sb="7" eb="9">
      <t>ジシン</t>
    </rPh>
    <rPh sb="10" eb="12">
      <t>エイキョウ</t>
    </rPh>
    <rPh sb="13" eb="15">
      <t>スウチ</t>
    </rPh>
    <rPh sb="16" eb="17">
      <t>ゲン</t>
    </rPh>
    <rPh sb="18" eb="19">
      <t>ミ</t>
    </rPh>
    <rPh sb="22" eb="24">
      <t>コウモク</t>
    </rPh>
    <rPh sb="31" eb="33">
      <t>サイガイ</t>
    </rPh>
    <rPh sb="33" eb="35">
      <t>イゼン</t>
    </rPh>
    <rPh sb="36" eb="38">
      <t>スウチ</t>
    </rPh>
    <rPh sb="40" eb="42">
      <t>カイフク</t>
    </rPh>
    <rPh sb="46" eb="48">
      <t>コンゴ</t>
    </rPh>
    <rPh sb="49" eb="51">
      <t>シセツ</t>
    </rPh>
    <rPh sb="52" eb="54">
      <t>カンロ</t>
    </rPh>
    <rPh sb="55" eb="58">
      <t>ロウキュウカ</t>
    </rPh>
    <rPh sb="63" eb="65">
      <t>スイドウ</t>
    </rPh>
    <rPh sb="88" eb="89">
      <t>ナカ</t>
    </rPh>
    <rPh sb="137" eb="138">
      <t>フ</t>
    </rPh>
    <rPh sb="145" eb="147">
      <t>ヨソウ</t>
    </rPh>
    <rPh sb="153" eb="155">
      <t>コンゴ</t>
    </rPh>
    <rPh sb="167" eb="169">
      <t>スイドウ</t>
    </rPh>
    <rPh sb="169" eb="171">
      <t>ジギョウ</t>
    </rPh>
    <rPh sb="173" eb="175">
      <t>ケイエイ</t>
    </rPh>
    <rPh sb="175" eb="177">
      <t>センリャク</t>
    </rPh>
    <rPh sb="179" eb="181">
      <t>サクセイ</t>
    </rPh>
    <rPh sb="181" eb="183">
      <t>ヨテイ</t>
    </rPh>
    <rPh sb="187" eb="188">
      <t>アワ</t>
    </rPh>
    <rPh sb="190" eb="192">
      <t>ドウリョク</t>
    </rPh>
    <rPh sb="192" eb="193">
      <t>ヒ</t>
    </rPh>
    <rPh sb="194" eb="197">
      <t>シュウゼンヒ</t>
    </rPh>
    <rPh sb="200" eb="202">
      <t>ケイジョウ</t>
    </rPh>
    <rPh sb="206" eb="208">
      <t>セツゲン</t>
    </rPh>
    <rPh sb="210" eb="212">
      <t>ロウスイ</t>
    </rPh>
    <rPh sb="212" eb="214">
      <t>チョウサ</t>
    </rPh>
    <rPh sb="215" eb="217">
      <t>シセツ</t>
    </rPh>
    <rPh sb="218" eb="220">
      <t>コウリツ</t>
    </rPh>
    <rPh sb="220" eb="221">
      <t>テキ</t>
    </rPh>
    <rPh sb="222" eb="224">
      <t>カドウ</t>
    </rPh>
    <rPh sb="227" eb="229">
      <t>ユウシュウ</t>
    </rPh>
    <rPh sb="229" eb="230">
      <t>スイ</t>
    </rPh>
    <rPh sb="230" eb="231">
      <t>リツ</t>
    </rPh>
    <rPh sb="232" eb="234">
      <t>コウジョウ</t>
    </rPh>
    <rPh sb="237" eb="238">
      <t>ト</t>
    </rPh>
    <rPh sb="239" eb="240">
      <t>ク</t>
    </rPh>
    <rPh sb="245" eb="247">
      <t>リョウキン</t>
    </rPh>
    <rPh sb="247" eb="249">
      <t>カイテイ</t>
    </rPh>
    <rPh sb="250" eb="252">
      <t>ネントウ</t>
    </rPh>
    <rPh sb="253" eb="254">
      <t>オ</t>
    </rPh>
    <rPh sb="256" eb="258">
      <t>ケイエイ</t>
    </rPh>
    <rPh sb="258" eb="260">
      <t>キバン</t>
    </rPh>
    <rPh sb="261" eb="263">
      <t>カイゼン</t>
    </rPh>
    <rPh sb="264" eb="267">
      <t>アンテイカ</t>
    </rPh>
    <rPh sb="268" eb="270">
      <t>メザ</t>
    </rPh>
    <phoneticPr fontId="4"/>
  </si>
  <si>
    <t>　水道局管理分の給水管を含めた管路の老朽化が顕著となっており、漏水量の増大から有収率の低位推移が依然として経営上の問題となっている。
　本市においても、毎年度（H26：2.1千ｍ・H27:0.8千ｍ）管路更新を進めていたが、災害復旧事業をメインに取り組むこととなり、H28～30年度において管路更新率が0％となっている。
　H28・29年度に管路経年化率は10％を越えており、H30での数値の減も管路延長が伸びたことによるものであり、老朽管の更新工事は過去3年度実施が出来ていない。災害復旧事業の目途がついてからの取り組みとなる予定であり、今後も限られた予算の範囲の中で計画的に経年管の更新を行う必要がある。</t>
    <rPh sb="1" eb="4">
      <t>スイドウキョク</t>
    </rPh>
    <rPh sb="4" eb="6">
      <t>カンリ</t>
    </rPh>
    <rPh sb="6" eb="7">
      <t>ブン</t>
    </rPh>
    <rPh sb="8" eb="10">
      <t>キュウスイ</t>
    </rPh>
    <rPh sb="10" eb="11">
      <t>カン</t>
    </rPh>
    <rPh sb="12" eb="13">
      <t>フク</t>
    </rPh>
    <rPh sb="15" eb="17">
      <t>カンロ</t>
    </rPh>
    <rPh sb="18" eb="21">
      <t>ロウキュウカ</t>
    </rPh>
    <rPh sb="22" eb="24">
      <t>ケンチョ</t>
    </rPh>
    <rPh sb="31" eb="33">
      <t>ロウスイ</t>
    </rPh>
    <rPh sb="33" eb="34">
      <t>リョウ</t>
    </rPh>
    <rPh sb="35" eb="37">
      <t>ゾウダイ</t>
    </rPh>
    <rPh sb="39" eb="41">
      <t>ユウシュウ</t>
    </rPh>
    <rPh sb="41" eb="42">
      <t>リツ</t>
    </rPh>
    <rPh sb="43" eb="45">
      <t>テイイ</t>
    </rPh>
    <rPh sb="45" eb="47">
      <t>スイイ</t>
    </rPh>
    <rPh sb="48" eb="50">
      <t>イゼン</t>
    </rPh>
    <rPh sb="53" eb="55">
      <t>ケイエイ</t>
    </rPh>
    <rPh sb="55" eb="56">
      <t>ジョウ</t>
    </rPh>
    <rPh sb="57" eb="59">
      <t>モンダイ</t>
    </rPh>
    <rPh sb="139" eb="141">
      <t>ネンド</t>
    </rPh>
    <rPh sb="193" eb="195">
      <t>スウチ</t>
    </rPh>
    <rPh sb="196" eb="197">
      <t>ゲン</t>
    </rPh>
    <rPh sb="198" eb="200">
      <t>カンロ</t>
    </rPh>
    <rPh sb="200" eb="202">
      <t>エンチョウ</t>
    </rPh>
    <rPh sb="203" eb="204">
      <t>ノ</t>
    </rPh>
    <rPh sb="226" eb="228">
      <t>カコ</t>
    </rPh>
    <rPh sb="229" eb="231">
      <t>ネンド</t>
    </rPh>
    <rPh sb="231" eb="233">
      <t>ジッシ</t>
    </rPh>
    <rPh sb="234" eb="236">
      <t>デキ</t>
    </rPh>
    <rPh sb="241" eb="243">
      <t>サイガイ</t>
    </rPh>
    <rPh sb="243" eb="245">
      <t>フッキュウ</t>
    </rPh>
    <rPh sb="245" eb="247">
      <t>ジギョウ</t>
    </rPh>
    <rPh sb="248" eb="250">
      <t>メド</t>
    </rPh>
    <rPh sb="257" eb="258">
      <t>ト</t>
    </rPh>
    <rPh sb="259" eb="260">
      <t>ク</t>
    </rPh>
    <rPh sb="264" eb="2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</si>
</sst>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0.99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23D-475C-BB46-A1AE879508A5}"/>
            </c:ext>
          </c:extLst>
        </c:ser>
        <c:dLbls>
          <c:showLegendKey val="0"/>
          <c:showVal val="0"/>
          <c:showCatName val="0"/>
          <c:showSerName val="0"/>
          <c:showPercent val="0"/>
          <c:showBubbleSize val="0"/>
        </c:dLbls>
        <c:gapWidth val="150"/>
        <c:axId val="231676160"/>
        <c:axId val="2316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A23D-475C-BB46-A1AE879508A5}"/>
            </c:ext>
          </c:extLst>
        </c:ser>
        <c:dLbls>
          <c:showLegendKey val="0"/>
          <c:showVal val="0"/>
          <c:showCatName val="0"/>
          <c:showSerName val="0"/>
          <c:showPercent val="0"/>
          <c:showBubbleSize val="0"/>
        </c:dLbls>
        <c:marker val="1"/>
        <c:smooth val="0"/>
        <c:axId val="231676160"/>
        <c:axId val="231682432"/>
      </c:lineChart>
      <c:dateAx>
        <c:axId val="231676160"/>
        <c:scaling>
          <c:orientation val="minMax"/>
        </c:scaling>
        <c:delete val="1"/>
        <c:axPos val="b"/>
        <c:numFmt formatCode="ge" sourceLinked="1"/>
        <c:majorTickMark val="none"/>
        <c:minorTickMark val="none"/>
        <c:tickLblPos val="none"/>
        <c:crossAx val="231682432"/>
        <c:crosses val="autoZero"/>
        <c:auto val="1"/>
        <c:lblOffset val="100"/>
        <c:baseTimeUnit val="years"/>
      </c:dateAx>
      <c:valAx>
        <c:axId val="231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68.58</c:v>
                </c:pt>
                <c:pt idx="1">
                  <c:v>74.040000000000006</c:v>
                </c:pt>
                <c:pt idx="2">
                  <c:v>83.33</c:v>
                </c:pt>
                <c:pt idx="3">
                  <c:v>74.69</c:v>
                </c:pt>
                <c:pt idx="4">
                  <c:v>70.510000000000005</c:v>
                </c:pt>
              </c:numCache>
            </c:numRef>
          </c:val>
          <c:extLst xmlns:c16r2="http://schemas.microsoft.com/office/drawing/2015/06/chart">
            <c:ext xmlns:c16="http://schemas.microsoft.com/office/drawing/2014/chart" uri="{C3380CC4-5D6E-409C-BE32-E72D297353CC}">
              <c16:uniqueId val="{00000000-219C-466C-BEAC-48625B47A59F}"/>
            </c:ext>
          </c:extLst>
        </c:ser>
        <c:dLbls>
          <c:showLegendKey val="0"/>
          <c:showVal val="0"/>
          <c:showCatName val="0"/>
          <c:showSerName val="0"/>
          <c:showPercent val="0"/>
          <c:showBubbleSize val="0"/>
        </c:dLbls>
        <c:gapWidth val="150"/>
        <c:axId val="232237312"/>
        <c:axId val="2322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219C-466C-BEAC-48625B47A59F}"/>
            </c:ext>
          </c:extLst>
        </c:ser>
        <c:dLbls>
          <c:showLegendKey val="0"/>
          <c:showVal val="0"/>
          <c:showCatName val="0"/>
          <c:showSerName val="0"/>
          <c:showPercent val="0"/>
          <c:showBubbleSize val="0"/>
        </c:dLbls>
        <c:marker val="1"/>
        <c:smooth val="0"/>
        <c:axId val="232237312"/>
        <c:axId val="232247680"/>
      </c:lineChart>
      <c:dateAx>
        <c:axId val="232237312"/>
        <c:scaling>
          <c:orientation val="minMax"/>
        </c:scaling>
        <c:delete val="1"/>
        <c:axPos val="b"/>
        <c:numFmt formatCode="ge" sourceLinked="1"/>
        <c:majorTickMark val="none"/>
        <c:minorTickMark val="none"/>
        <c:tickLblPos val="none"/>
        <c:crossAx val="232247680"/>
        <c:crosses val="autoZero"/>
        <c:auto val="1"/>
        <c:lblOffset val="100"/>
        <c:baseTimeUnit val="years"/>
      </c:dateAx>
      <c:valAx>
        <c:axId val="2322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76.099999999999994</c:v>
                </c:pt>
                <c:pt idx="1">
                  <c:v>72.290000000000006</c:v>
                </c:pt>
                <c:pt idx="2">
                  <c:v>56.79</c:v>
                </c:pt>
                <c:pt idx="3">
                  <c:v>70.75</c:v>
                </c:pt>
                <c:pt idx="4">
                  <c:v>73.16</c:v>
                </c:pt>
              </c:numCache>
            </c:numRef>
          </c:val>
          <c:extLst xmlns:c16r2="http://schemas.microsoft.com/office/drawing/2015/06/chart">
            <c:ext xmlns:c16="http://schemas.microsoft.com/office/drawing/2014/chart" uri="{C3380CC4-5D6E-409C-BE32-E72D297353CC}">
              <c16:uniqueId val="{00000000-1355-4D82-8551-03A8FEDB2B88}"/>
            </c:ext>
          </c:extLst>
        </c:ser>
        <c:dLbls>
          <c:showLegendKey val="0"/>
          <c:showVal val="0"/>
          <c:showCatName val="0"/>
          <c:showSerName val="0"/>
          <c:showPercent val="0"/>
          <c:showBubbleSize val="0"/>
        </c:dLbls>
        <c:gapWidth val="150"/>
        <c:axId val="232360576"/>
        <c:axId val="2323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1355-4D82-8551-03A8FEDB2B88}"/>
            </c:ext>
          </c:extLst>
        </c:ser>
        <c:dLbls>
          <c:showLegendKey val="0"/>
          <c:showVal val="0"/>
          <c:showCatName val="0"/>
          <c:showSerName val="0"/>
          <c:showPercent val="0"/>
          <c:showBubbleSize val="0"/>
        </c:dLbls>
        <c:marker val="1"/>
        <c:smooth val="0"/>
        <c:axId val="232360576"/>
        <c:axId val="232362752"/>
      </c:lineChart>
      <c:dateAx>
        <c:axId val="232360576"/>
        <c:scaling>
          <c:orientation val="minMax"/>
        </c:scaling>
        <c:delete val="1"/>
        <c:axPos val="b"/>
        <c:numFmt formatCode="ge" sourceLinked="1"/>
        <c:majorTickMark val="none"/>
        <c:minorTickMark val="none"/>
        <c:tickLblPos val="none"/>
        <c:crossAx val="232362752"/>
        <c:crosses val="autoZero"/>
        <c:auto val="1"/>
        <c:lblOffset val="100"/>
        <c:baseTimeUnit val="years"/>
      </c:dateAx>
      <c:valAx>
        <c:axId val="2323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110.9</c:v>
                </c:pt>
                <c:pt idx="1">
                  <c:v>113.69</c:v>
                </c:pt>
                <c:pt idx="2">
                  <c:v>94.39</c:v>
                </c:pt>
                <c:pt idx="3">
                  <c:v>104.19</c:v>
                </c:pt>
                <c:pt idx="4">
                  <c:v>111.38</c:v>
                </c:pt>
              </c:numCache>
            </c:numRef>
          </c:val>
          <c:extLst xmlns:c16r2="http://schemas.microsoft.com/office/drawing/2015/06/chart">
            <c:ext xmlns:c16="http://schemas.microsoft.com/office/drawing/2014/chart" uri="{C3380CC4-5D6E-409C-BE32-E72D297353CC}">
              <c16:uniqueId val="{00000000-DB8F-4FC8-9D8A-0AD9086C2977}"/>
            </c:ext>
          </c:extLst>
        </c:ser>
        <c:dLbls>
          <c:showLegendKey val="0"/>
          <c:showVal val="0"/>
          <c:showCatName val="0"/>
          <c:showSerName val="0"/>
          <c:showPercent val="0"/>
          <c:showBubbleSize val="0"/>
        </c:dLbls>
        <c:gapWidth val="150"/>
        <c:axId val="231717504"/>
        <c:axId val="2317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DB8F-4FC8-9D8A-0AD9086C2977}"/>
            </c:ext>
          </c:extLst>
        </c:ser>
        <c:dLbls>
          <c:showLegendKey val="0"/>
          <c:showVal val="0"/>
          <c:showCatName val="0"/>
          <c:showSerName val="0"/>
          <c:showPercent val="0"/>
          <c:showBubbleSize val="0"/>
        </c:dLbls>
        <c:marker val="1"/>
        <c:smooth val="0"/>
        <c:axId val="231717504"/>
        <c:axId val="231731968"/>
      </c:lineChart>
      <c:dateAx>
        <c:axId val="231717504"/>
        <c:scaling>
          <c:orientation val="minMax"/>
        </c:scaling>
        <c:delete val="1"/>
        <c:axPos val="b"/>
        <c:numFmt formatCode="ge" sourceLinked="1"/>
        <c:majorTickMark val="none"/>
        <c:minorTickMark val="none"/>
        <c:tickLblPos val="none"/>
        <c:crossAx val="231731968"/>
        <c:crosses val="autoZero"/>
        <c:auto val="1"/>
        <c:lblOffset val="100"/>
        <c:baseTimeUnit val="years"/>
      </c:dateAx>
      <c:valAx>
        <c:axId val="23173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40.369999999999997</c:v>
                </c:pt>
                <c:pt idx="1">
                  <c:v>40.54</c:v>
                </c:pt>
                <c:pt idx="2">
                  <c:v>42.21</c:v>
                </c:pt>
                <c:pt idx="3">
                  <c:v>42.05</c:v>
                </c:pt>
                <c:pt idx="4">
                  <c:v>43.72</c:v>
                </c:pt>
              </c:numCache>
            </c:numRef>
          </c:val>
          <c:extLst xmlns:c16r2="http://schemas.microsoft.com/office/drawing/2015/06/chart">
            <c:ext xmlns:c16="http://schemas.microsoft.com/office/drawing/2014/chart" uri="{C3380CC4-5D6E-409C-BE32-E72D297353CC}">
              <c16:uniqueId val="{00000000-C996-419D-86E1-49422D325F01}"/>
            </c:ext>
          </c:extLst>
        </c:ser>
        <c:dLbls>
          <c:showLegendKey val="0"/>
          <c:showVal val="0"/>
          <c:showCatName val="0"/>
          <c:showSerName val="0"/>
          <c:showPercent val="0"/>
          <c:showBubbleSize val="0"/>
        </c:dLbls>
        <c:gapWidth val="150"/>
        <c:axId val="231881728"/>
        <c:axId val="2319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C996-419D-86E1-49422D325F01}"/>
            </c:ext>
          </c:extLst>
        </c:ser>
        <c:dLbls>
          <c:showLegendKey val="0"/>
          <c:showVal val="0"/>
          <c:showCatName val="0"/>
          <c:showSerName val="0"/>
          <c:showPercent val="0"/>
          <c:showBubbleSize val="0"/>
        </c:dLbls>
        <c:marker val="1"/>
        <c:smooth val="0"/>
        <c:axId val="231881728"/>
        <c:axId val="231908480"/>
      </c:lineChart>
      <c:dateAx>
        <c:axId val="231881728"/>
        <c:scaling>
          <c:orientation val="minMax"/>
        </c:scaling>
        <c:delete val="1"/>
        <c:axPos val="b"/>
        <c:numFmt formatCode="ge" sourceLinked="1"/>
        <c:majorTickMark val="none"/>
        <c:minorTickMark val="none"/>
        <c:tickLblPos val="none"/>
        <c:crossAx val="231908480"/>
        <c:crosses val="autoZero"/>
        <c:auto val="1"/>
        <c:lblOffset val="100"/>
        <c:baseTimeUnit val="years"/>
      </c:dateAx>
      <c:valAx>
        <c:axId val="2319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10.29</c:v>
                </c:pt>
                <c:pt idx="3" formatCode="#,##0.00;&quot;△&quot;#,##0.00;&quot;-&quot;">
                  <c:v>10.18</c:v>
                </c:pt>
                <c:pt idx="4" formatCode="#,##0.00;&quot;△&quot;#,##0.00;&quot;-&quot;">
                  <c:v>6.84</c:v>
                </c:pt>
              </c:numCache>
            </c:numRef>
          </c:val>
          <c:extLst xmlns:c16r2="http://schemas.microsoft.com/office/drawing/2015/06/chart">
            <c:ext xmlns:c16="http://schemas.microsoft.com/office/drawing/2014/chart" uri="{C3380CC4-5D6E-409C-BE32-E72D297353CC}">
              <c16:uniqueId val="{00000000-3334-4C13-BD0E-7DEAC2F23047}"/>
            </c:ext>
          </c:extLst>
        </c:ser>
        <c:dLbls>
          <c:showLegendKey val="0"/>
          <c:showVal val="0"/>
          <c:showCatName val="0"/>
          <c:showSerName val="0"/>
          <c:showPercent val="0"/>
          <c:showBubbleSize val="0"/>
        </c:dLbls>
        <c:gapWidth val="150"/>
        <c:axId val="232268928"/>
        <c:axId val="23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334-4C13-BD0E-7DEAC2F23047}"/>
            </c:ext>
          </c:extLst>
        </c:ser>
        <c:dLbls>
          <c:showLegendKey val="0"/>
          <c:showVal val="0"/>
          <c:showCatName val="0"/>
          <c:showSerName val="0"/>
          <c:showPercent val="0"/>
          <c:showBubbleSize val="0"/>
        </c:dLbls>
        <c:marker val="1"/>
        <c:smooth val="0"/>
        <c:axId val="232268928"/>
        <c:axId val="232270848"/>
      </c:lineChart>
      <c:dateAx>
        <c:axId val="232268928"/>
        <c:scaling>
          <c:orientation val="minMax"/>
        </c:scaling>
        <c:delete val="1"/>
        <c:axPos val="b"/>
        <c:numFmt formatCode="ge" sourceLinked="1"/>
        <c:majorTickMark val="none"/>
        <c:minorTickMark val="none"/>
        <c:tickLblPos val="none"/>
        <c:crossAx val="232270848"/>
        <c:crosses val="autoZero"/>
        <c:auto val="1"/>
        <c:lblOffset val="100"/>
        <c:baseTimeUnit val="years"/>
      </c:dateAx>
      <c:valAx>
        <c:axId val="232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B0-4FDB-BB9F-FFD6BF4AF48B}"/>
            </c:ext>
          </c:extLst>
        </c:ser>
        <c:dLbls>
          <c:showLegendKey val="0"/>
          <c:showVal val="0"/>
          <c:showCatName val="0"/>
          <c:showSerName val="0"/>
          <c:showPercent val="0"/>
          <c:showBubbleSize val="0"/>
        </c:dLbls>
        <c:gapWidth val="150"/>
        <c:axId val="231998208"/>
        <c:axId val="2320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0FB0-4FDB-BB9F-FFD6BF4AF48B}"/>
            </c:ext>
          </c:extLst>
        </c:ser>
        <c:dLbls>
          <c:showLegendKey val="0"/>
          <c:showVal val="0"/>
          <c:showCatName val="0"/>
          <c:showSerName val="0"/>
          <c:showPercent val="0"/>
          <c:showBubbleSize val="0"/>
        </c:dLbls>
        <c:marker val="1"/>
        <c:smooth val="0"/>
        <c:axId val="231998208"/>
        <c:axId val="232000128"/>
      </c:lineChart>
      <c:dateAx>
        <c:axId val="231998208"/>
        <c:scaling>
          <c:orientation val="minMax"/>
        </c:scaling>
        <c:delete val="1"/>
        <c:axPos val="b"/>
        <c:numFmt formatCode="ge" sourceLinked="1"/>
        <c:majorTickMark val="none"/>
        <c:minorTickMark val="none"/>
        <c:tickLblPos val="none"/>
        <c:crossAx val="232000128"/>
        <c:crosses val="autoZero"/>
        <c:auto val="1"/>
        <c:lblOffset val="100"/>
        <c:baseTimeUnit val="years"/>
      </c:dateAx>
      <c:valAx>
        <c:axId val="23200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9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397.54</c:v>
                </c:pt>
                <c:pt idx="1">
                  <c:v>348.94</c:v>
                </c:pt>
                <c:pt idx="2">
                  <c:v>396.98</c:v>
                </c:pt>
                <c:pt idx="3">
                  <c:v>336.31</c:v>
                </c:pt>
                <c:pt idx="4">
                  <c:v>402.48</c:v>
                </c:pt>
              </c:numCache>
            </c:numRef>
          </c:val>
          <c:extLst xmlns:c16r2="http://schemas.microsoft.com/office/drawing/2015/06/chart">
            <c:ext xmlns:c16="http://schemas.microsoft.com/office/drawing/2014/chart" uri="{C3380CC4-5D6E-409C-BE32-E72D297353CC}">
              <c16:uniqueId val="{00000000-FF54-40E2-8C00-53F300B9BA3C}"/>
            </c:ext>
          </c:extLst>
        </c:ser>
        <c:dLbls>
          <c:showLegendKey val="0"/>
          <c:showVal val="0"/>
          <c:showCatName val="0"/>
          <c:showSerName val="0"/>
          <c:showPercent val="0"/>
          <c:showBubbleSize val="0"/>
        </c:dLbls>
        <c:gapWidth val="150"/>
        <c:axId val="232030976"/>
        <c:axId val="2320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F54-40E2-8C00-53F300B9BA3C}"/>
            </c:ext>
          </c:extLst>
        </c:ser>
        <c:dLbls>
          <c:showLegendKey val="0"/>
          <c:showVal val="0"/>
          <c:showCatName val="0"/>
          <c:showSerName val="0"/>
          <c:showPercent val="0"/>
          <c:showBubbleSize val="0"/>
        </c:dLbls>
        <c:marker val="1"/>
        <c:smooth val="0"/>
        <c:axId val="232030976"/>
        <c:axId val="232032896"/>
      </c:lineChart>
      <c:dateAx>
        <c:axId val="232030976"/>
        <c:scaling>
          <c:orientation val="minMax"/>
        </c:scaling>
        <c:delete val="1"/>
        <c:axPos val="b"/>
        <c:numFmt formatCode="ge" sourceLinked="1"/>
        <c:majorTickMark val="none"/>
        <c:minorTickMark val="none"/>
        <c:tickLblPos val="none"/>
        <c:crossAx val="232032896"/>
        <c:crosses val="autoZero"/>
        <c:auto val="1"/>
        <c:lblOffset val="100"/>
        <c:baseTimeUnit val="years"/>
      </c:dateAx>
      <c:valAx>
        <c:axId val="23203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0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547.21</c:v>
                </c:pt>
                <c:pt idx="1">
                  <c:v>527.59</c:v>
                </c:pt>
                <c:pt idx="2">
                  <c:v>566.35</c:v>
                </c:pt>
                <c:pt idx="3">
                  <c:v>507.7</c:v>
                </c:pt>
                <c:pt idx="4">
                  <c:v>476.92</c:v>
                </c:pt>
              </c:numCache>
            </c:numRef>
          </c:val>
          <c:extLst xmlns:c16r2="http://schemas.microsoft.com/office/drawing/2015/06/chart">
            <c:ext xmlns:c16="http://schemas.microsoft.com/office/drawing/2014/chart" uri="{C3380CC4-5D6E-409C-BE32-E72D297353CC}">
              <c16:uniqueId val="{00000000-1FCF-4CC1-A9B3-C26A6EBB6721}"/>
            </c:ext>
          </c:extLst>
        </c:ser>
        <c:dLbls>
          <c:showLegendKey val="0"/>
          <c:showVal val="0"/>
          <c:showCatName val="0"/>
          <c:showSerName val="0"/>
          <c:showPercent val="0"/>
          <c:showBubbleSize val="0"/>
        </c:dLbls>
        <c:gapWidth val="150"/>
        <c:axId val="232084608"/>
        <c:axId val="2320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1FCF-4CC1-A9B3-C26A6EBB6721}"/>
            </c:ext>
          </c:extLst>
        </c:ser>
        <c:dLbls>
          <c:showLegendKey val="0"/>
          <c:showVal val="0"/>
          <c:showCatName val="0"/>
          <c:showSerName val="0"/>
          <c:showPercent val="0"/>
          <c:showBubbleSize val="0"/>
        </c:dLbls>
        <c:marker val="1"/>
        <c:smooth val="0"/>
        <c:axId val="232084608"/>
        <c:axId val="232086528"/>
      </c:lineChart>
      <c:dateAx>
        <c:axId val="232084608"/>
        <c:scaling>
          <c:orientation val="minMax"/>
        </c:scaling>
        <c:delete val="1"/>
        <c:axPos val="b"/>
        <c:numFmt formatCode="ge" sourceLinked="1"/>
        <c:majorTickMark val="none"/>
        <c:minorTickMark val="none"/>
        <c:tickLblPos val="none"/>
        <c:crossAx val="232086528"/>
        <c:crosses val="autoZero"/>
        <c:auto val="1"/>
        <c:lblOffset val="100"/>
        <c:baseTimeUnit val="years"/>
      </c:dateAx>
      <c:valAx>
        <c:axId val="23208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0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98.44</c:v>
                </c:pt>
                <c:pt idx="1">
                  <c:v>103.84</c:v>
                </c:pt>
                <c:pt idx="2">
                  <c:v>72.45</c:v>
                </c:pt>
                <c:pt idx="3">
                  <c:v>93.42</c:v>
                </c:pt>
                <c:pt idx="4">
                  <c:v>102.12</c:v>
                </c:pt>
              </c:numCache>
            </c:numRef>
          </c:val>
          <c:extLst xmlns:c16r2="http://schemas.microsoft.com/office/drawing/2015/06/chart">
            <c:ext xmlns:c16="http://schemas.microsoft.com/office/drawing/2014/chart" uri="{C3380CC4-5D6E-409C-BE32-E72D297353CC}">
              <c16:uniqueId val="{00000000-E9F6-4CEB-977F-D9AA80272F79}"/>
            </c:ext>
          </c:extLst>
        </c:ser>
        <c:dLbls>
          <c:showLegendKey val="0"/>
          <c:showVal val="0"/>
          <c:showCatName val="0"/>
          <c:showSerName val="0"/>
          <c:showPercent val="0"/>
          <c:showBubbleSize val="0"/>
        </c:dLbls>
        <c:gapWidth val="150"/>
        <c:axId val="232117760"/>
        <c:axId val="2321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E9F6-4CEB-977F-D9AA80272F79}"/>
            </c:ext>
          </c:extLst>
        </c:ser>
        <c:dLbls>
          <c:showLegendKey val="0"/>
          <c:showVal val="0"/>
          <c:showCatName val="0"/>
          <c:showSerName val="0"/>
          <c:showPercent val="0"/>
          <c:showBubbleSize val="0"/>
        </c:dLbls>
        <c:marker val="1"/>
        <c:smooth val="0"/>
        <c:axId val="232117760"/>
        <c:axId val="232119680"/>
      </c:lineChart>
      <c:dateAx>
        <c:axId val="232117760"/>
        <c:scaling>
          <c:orientation val="minMax"/>
        </c:scaling>
        <c:delete val="1"/>
        <c:axPos val="b"/>
        <c:numFmt formatCode="ge" sourceLinked="1"/>
        <c:majorTickMark val="none"/>
        <c:minorTickMark val="none"/>
        <c:tickLblPos val="none"/>
        <c:crossAx val="232119680"/>
        <c:crosses val="autoZero"/>
        <c:auto val="1"/>
        <c:lblOffset val="100"/>
        <c:baseTimeUnit val="years"/>
      </c:dateAx>
      <c:valAx>
        <c:axId val="232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138.76</c:v>
                </c:pt>
                <c:pt idx="1">
                  <c:v>130.83000000000001</c:v>
                </c:pt>
                <c:pt idx="2">
                  <c:v>188.46</c:v>
                </c:pt>
                <c:pt idx="3">
                  <c:v>145.69</c:v>
                </c:pt>
                <c:pt idx="4">
                  <c:v>134.13999999999999</c:v>
                </c:pt>
              </c:numCache>
            </c:numRef>
          </c:val>
          <c:extLst xmlns:c16r2="http://schemas.microsoft.com/office/drawing/2015/06/chart">
            <c:ext xmlns:c16="http://schemas.microsoft.com/office/drawing/2014/chart" uri="{C3380CC4-5D6E-409C-BE32-E72D297353CC}">
              <c16:uniqueId val="{00000000-6F26-4AE8-9F3C-D1F9916173A4}"/>
            </c:ext>
          </c:extLst>
        </c:ser>
        <c:dLbls>
          <c:showLegendKey val="0"/>
          <c:showVal val="0"/>
          <c:showCatName val="0"/>
          <c:showSerName val="0"/>
          <c:showPercent val="0"/>
          <c:showBubbleSize val="0"/>
        </c:dLbls>
        <c:gapWidth val="150"/>
        <c:axId val="232216448"/>
        <c:axId val="2322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6F26-4AE8-9F3C-D1F9916173A4}"/>
            </c:ext>
          </c:extLst>
        </c:ser>
        <c:dLbls>
          <c:showLegendKey val="0"/>
          <c:showVal val="0"/>
          <c:showCatName val="0"/>
          <c:showSerName val="0"/>
          <c:showPercent val="0"/>
          <c:showBubbleSize val="0"/>
        </c:dLbls>
        <c:marker val="1"/>
        <c:smooth val="0"/>
        <c:axId val="232216448"/>
        <c:axId val="232218624"/>
      </c:lineChart>
      <c:dateAx>
        <c:axId val="232216448"/>
        <c:scaling>
          <c:orientation val="minMax"/>
        </c:scaling>
        <c:delete val="1"/>
        <c:axPos val="b"/>
        <c:numFmt formatCode="ge" sourceLinked="1"/>
        <c:majorTickMark val="none"/>
        <c:minorTickMark val="none"/>
        <c:tickLblPos val="none"/>
        <c:crossAx val="232218624"/>
        <c:crosses val="autoZero"/>
        <c:auto val="1"/>
        <c:lblOffset val="100"/>
        <c:baseTimeUnit val="years"/>
      </c:dateAx>
      <c:valAx>
        <c:axId val="2322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28" zoomScale="84" zoomScaleNormal="84" workbookViewId="0">
      <selection activeCell="AO36" sqref="AO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阿蘇市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26433</v>
      </c>
      <c r="AM8" s="60"/>
      <c r="AN8" s="60"/>
      <c r="AO8" s="60"/>
      <c r="AP8" s="60"/>
      <c r="AQ8" s="60"/>
      <c r="AR8" s="60"/>
      <c r="AS8" s="60"/>
      <c r="AT8" s="51">
        <f>データ!$S$6</f>
        <v>376.3</v>
      </c>
      <c r="AU8" s="52"/>
      <c r="AV8" s="52"/>
      <c r="AW8" s="52"/>
      <c r="AX8" s="52"/>
      <c r="AY8" s="52"/>
      <c r="AZ8" s="52"/>
      <c r="BA8" s="52"/>
      <c r="BB8" s="53">
        <f>データ!$T$6</f>
        <v>70.239999999999995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70.239999999999995</v>
      </c>
      <c r="J10" s="52"/>
      <c r="K10" s="52"/>
      <c r="L10" s="52"/>
      <c r="M10" s="52"/>
      <c r="N10" s="52"/>
      <c r="O10" s="63"/>
      <c r="P10" s="53">
        <f>データ!$P$6</f>
        <v>81.86</v>
      </c>
      <c r="Q10" s="53"/>
      <c r="R10" s="53"/>
      <c r="S10" s="53"/>
      <c r="T10" s="53"/>
      <c r="U10" s="53"/>
      <c r="V10" s="53"/>
      <c r="W10" s="60">
        <f>データ!$Q$6</f>
        <v>2581</v>
      </c>
      <c r="X10" s="60"/>
      <c r="Y10" s="60"/>
      <c r="Z10" s="60"/>
      <c r="AA10" s="60"/>
      <c r="AB10" s="60"/>
      <c r="AC10" s="60"/>
      <c r="AD10" s="2"/>
      <c r="AE10" s="2"/>
      <c r="AF10" s="2"/>
      <c r="AG10" s="2"/>
      <c r="AH10" s="4"/>
      <c r="AI10" s="4"/>
      <c r="AJ10" s="4"/>
      <c r="AK10" s="4"/>
      <c r="AL10" s="60">
        <f>データ!$U$6</f>
        <v>21758</v>
      </c>
      <c r="AM10" s="60"/>
      <c r="AN10" s="60"/>
      <c r="AO10" s="60"/>
      <c r="AP10" s="60"/>
      <c r="AQ10" s="60"/>
      <c r="AR10" s="60"/>
      <c r="AS10" s="60"/>
      <c r="AT10" s="51">
        <f>データ!$V$6</f>
        <v>191.72</v>
      </c>
      <c r="AU10" s="52"/>
      <c r="AV10" s="52"/>
      <c r="AW10" s="52"/>
      <c r="AX10" s="52"/>
      <c r="AY10" s="52"/>
      <c r="AZ10" s="52"/>
      <c r="BA10" s="52"/>
      <c r="BB10" s="53">
        <f>データ!$W$6</f>
        <v>113.49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vD58GD+LjPFln1kf3tECSSnItuUzcv1HmI9SRzjIMIaBQCgBnwDEZ+oY0QDI/HHYR2T/N38NBD/ZC3jpPjbtA==" saltValue="gohWhGYmrtr1n4jbJmSO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432148</v>
      </c>
      <c r="D6" s="34">
        <f t="shared" si="3"/>
        <v>46</v>
      </c>
      <c r="E6" s="34">
        <f t="shared" si="3"/>
        <v>1</v>
      </c>
      <c r="F6" s="34">
        <f t="shared" si="3"/>
        <v>0</v>
      </c>
      <c r="G6" s="34">
        <f t="shared" si="3"/>
        <v>1</v>
      </c>
      <c r="H6" s="34" t="str">
        <f t="shared" si="3"/>
        <v>熊本県　阿蘇市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70.239999999999995</v>
      </c>
      <c r="P6" s="35">
        <f t="shared" si="3"/>
        <v>81.86</v>
      </c>
      <c r="Q6" s="35">
        <f t="shared" si="3"/>
        <v>2581</v>
      </c>
      <c r="R6" s="35">
        <f t="shared" si="3"/>
        <v>26433</v>
      </c>
      <c r="S6" s="35">
        <f t="shared" si="3"/>
        <v>376.3</v>
      </c>
      <c r="T6" s="35">
        <f t="shared" si="3"/>
        <v>70.239999999999995</v>
      </c>
      <c r="U6" s="35">
        <f t="shared" si="3"/>
        <v>21758</v>
      </c>
      <c r="V6" s="35">
        <f t="shared" si="3"/>
        <v>191.72</v>
      </c>
      <c r="W6" s="35">
        <f t="shared" si="3"/>
        <v>113.49</v>
      </c>
      <c r="X6" s="36">
        <f>IF(X7="",NA(),X7)</f>
        <v>110.9</v>
      </c>
      <c r="Y6" s="36">
        <f t="shared" ref="Y6:AG6" si="4">IF(Y7="",NA(),Y7)</f>
        <v>113.69</v>
      </c>
      <c r="Z6" s="36">
        <f t="shared" si="4"/>
        <v>94.39</v>
      </c>
      <c r="AA6" s="36">
        <f t="shared" si="4"/>
        <v>104.19</v>
      </c>
      <c r="AB6" s="36">
        <f t="shared" si="4"/>
        <v>111.38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397.54</v>
      </c>
      <c r="AU6" s="36">
        <f t="shared" ref="AU6:BC6" si="6">IF(AU7="",NA(),AU7)</f>
        <v>348.94</v>
      </c>
      <c r="AV6" s="36">
        <f t="shared" si="6"/>
        <v>396.98</v>
      </c>
      <c r="AW6" s="36">
        <f t="shared" si="6"/>
        <v>336.31</v>
      </c>
      <c r="AX6" s="36">
        <f t="shared" si="6"/>
        <v>402.48</v>
      </c>
      <c r="AY6" s="36">
        <f t="shared" si="6"/>
        <v>381.53</v>
      </c>
      <c r="AZ6" s="36">
        <f t="shared" si="6"/>
        <v>391.54</v>
      </c>
      <c r="BA6" s="36">
        <f t="shared" si="6"/>
        <v>384.34</v>
      </c>
      <c r="BB6" s="36">
        <f t="shared" si="6"/>
        <v>359.47</v>
      </c>
      <c r="BC6" s="36">
        <f t="shared" si="6"/>
        <v>369.69</v>
      </c>
      <c r="BD6" s="35" t="str">
        <f>IF(BD7="","",IF(BD7="-","【-】","【"&amp;SUBSTITUTE(TEXT(BD7,"#,##0.00"),"-","△")&amp;"】"))</f>
        <v>【261.93】</v>
      </c>
      <c r="BE6" s="36">
        <f>IF(BE7="",NA(),BE7)</f>
        <v>547.21</v>
      </c>
      <c r="BF6" s="36">
        <f t="shared" ref="BF6:BN6" si="7">IF(BF7="",NA(),BF7)</f>
        <v>527.59</v>
      </c>
      <c r="BG6" s="36">
        <f t="shared" si="7"/>
        <v>566.35</v>
      </c>
      <c r="BH6" s="36">
        <f t="shared" si="7"/>
        <v>507.7</v>
      </c>
      <c r="BI6" s="36">
        <f t="shared" si="7"/>
        <v>476.92</v>
      </c>
      <c r="BJ6" s="36">
        <f t="shared" si="7"/>
        <v>393.27</v>
      </c>
      <c r="BK6" s="36">
        <f t="shared" si="7"/>
        <v>386.97</v>
      </c>
      <c r="BL6" s="36">
        <f t="shared" si="7"/>
        <v>380.58</v>
      </c>
      <c r="BM6" s="36">
        <f t="shared" si="7"/>
        <v>401.79</v>
      </c>
      <c r="BN6" s="36">
        <f t="shared" si="7"/>
        <v>402.99</v>
      </c>
      <c r="BO6" s="35" t="str">
        <f>IF(BO7="","",IF(BO7="-","【-】","【"&amp;SUBSTITUTE(TEXT(BO7,"#,##0.00"),"-","△")&amp;"】"))</f>
        <v>【270.46】</v>
      </c>
      <c r="BP6" s="36">
        <f>IF(BP7="",NA(),BP7)</f>
        <v>98.44</v>
      </c>
      <c r="BQ6" s="36">
        <f t="shared" ref="BQ6:BY6" si="8">IF(BQ7="",NA(),BQ7)</f>
        <v>103.84</v>
      </c>
      <c r="BR6" s="36">
        <f t="shared" si="8"/>
        <v>72.45</v>
      </c>
      <c r="BS6" s="36">
        <f t="shared" si="8"/>
        <v>93.42</v>
      </c>
      <c r="BT6" s="36">
        <f t="shared" si="8"/>
        <v>102.12</v>
      </c>
      <c r="BU6" s="36">
        <f t="shared" si="8"/>
        <v>100.47</v>
      </c>
      <c r="BV6" s="36">
        <f t="shared" si="8"/>
        <v>101.72</v>
      </c>
      <c r="BW6" s="36">
        <f t="shared" si="8"/>
        <v>102.38</v>
      </c>
      <c r="BX6" s="36">
        <f t="shared" si="8"/>
        <v>100.12</v>
      </c>
      <c r="BY6" s="36">
        <f t="shared" si="8"/>
        <v>98.66</v>
      </c>
      <c r="BZ6" s="35" t="str">
        <f>IF(BZ7="","",IF(BZ7="-","【-】","【"&amp;SUBSTITUTE(TEXT(BZ7,"#,##0.00"),"-","△")&amp;"】"))</f>
        <v>【103.91】</v>
      </c>
      <c r="CA6" s="36">
        <f>IF(CA7="",NA(),CA7)</f>
        <v>138.76</v>
      </c>
      <c r="CB6" s="36">
        <f t="shared" ref="CB6:CJ6" si="9">IF(CB7="",NA(),CB7)</f>
        <v>130.83000000000001</v>
      </c>
      <c r="CC6" s="36">
        <f t="shared" si="9"/>
        <v>188.46</v>
      </c>
      <c r="CD6" s="36">
        <f t="shared" si="9"/>
        <v>145.69</v>
      </c>
      <c r="CE6" s="36">
        <f t="shared" si="9"/>
        <v>134.13999999999999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68.58</v>
      </c>
      <c r="CM6" s="36">
        <f t="shared" ref="CM6:CU6" si="10">IF(CM7="",NA(),CM7)</f>
        <v>74.040000000000006</v>
      </c>
      <c r="CN6" s="36">
        <f t="shared" si="10"/>
        <v>83.33</v>
      </c>
      <c r="CO6" s="36">
        <f t="shared" si="10"/>
        <v>74.69</v>
      </c>
      <c r="CP6" s="36">
        <f t="shared" si="10"/>
        <v>70.510000000000005</v>
      </c>
      <c r="CQ6" s="36">
        <f t="shared" si="10"/>
        <v>55.13</v>
      </c>
      <c r="CR6" s="36">
        <f t="shared" si="10"/>
        <v>54.77</v>
      </c>
      <c r="CS6" s="36">
        <f t="shared" si="10"/>
        <v>54.92</v>
      </c>
      <c r="CT6" s="36">
        <f t="shared" si="10"/>
        <v>55.63</v>
      </c>
      <c r="CU6" s="36">
        <f t="shared" si="10"/>
        <v>55.03</v>
      </c>
      <c r="CV6" s="35" t="str">
        <f>IF(CV7="","",IF(CV7="-","【-】","【"&amp;SUBSTITUTE(TEXT(CV7,"#,##0.00"),"-","△")&amp;"】"))</f>
        <v>【60.27】</v>
      </c>
      <c r="CW6" s="36">
        <f>IF(CW7="",NA(),CW7)</f>
        <v>76.099999999999994</v>
      </c>
      <c r="CX6" s="36">
        <f t="shared" ref="CX6:DF6" si="11">IF(CX7="",NA(),CX7)</f>
        <v>72.290000000000006</v>
      </c>
      <c r="CY6" s="36">
        <f t="shared" si="11"/>
        <v>56.79</v>
      </c>
      <c r="CZ6" s="36">
        <f t="shared" si="11"/>
        <v>70.75</v>
      </c>
      <c r="DA6" s="36">
        <f t="shared" si="11"/>
        <v>73.16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40.369999999999997</v>
      </c>
      <c r="DI6" s="36">
        <f t="shared" ref="DI6:DQ6" si="12">IF(DI7="",NA(),DI7)</f>
        <v>40.54</v>
      </c>
      <c r="DJ6" s="36">
        <f t="shared" si="12"/>
        <v>42.21</v>
      </c>
      <c r="DK6" s="36">
        <f t="shared" si="12"/>
        <v>42.05</v>
      </c>
      <c r="DL6" s="36">
        <f t="shared" si="12"/>
        <v>43.72</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6">
        <f t="shared" si="13"/>
        <v>10.29</v>
      </c>
      <c r="DV6" s="36">
        <f t="shared" si="13"/>
        <v>10.18</v>
      </c>
      <c r="DW6" s="36">
        <f t="shared" si="13"/>
        <v>6.84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0.92</v>
      </c>
      <c r="EE6" s="36">
        <f t="shared" ref="EE6:EM6" si="14">IF(EE7="",NA(),EE7)</f>
        <v>0.99</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432148</v>
      </c>
      <c r="D7" s="38">
        <v>46</v>
      </c>
      <c r="E7" s="38">
        <v>1</v>
      </c>
      <c r="F7" s="38">
        <v>0</v>
      </c>
      <c r="G7" s="38">
        <v>1</v>
      </c>
      <c r="H7" s="38" t="s">
        <v>93</v>
      </c>
      <c r="I7" s="38" t="s">
        <v>94</v>
      </c>
      <c r="J7" s="38" t="s">
        <v>95</v>
      </c>
      <c r="K7" s="38" t="s">
        <v>96</v>
      </c>
      <c r="L7" s="38" t="s">
        <v>97</v>
      </c>
      <c r="M7" s="38" t="s">
        <v>98</v>
      </c>
      <c r="N7" s="39" t="s">
        <v>99</v>
      </c>
      <c r="O7" s="39">
        <v>70.239999999999995</v>
      </c>
      <c r="P7" s="39">
        <v>81.86</v>
      </c>
      <c r="Q7" s="39">
        <v>2581</v>
      </c>
      <c r="R7" s="39">
        <v>26433</v>
      </c>
      <c r="S7" s="39">
        <v>376.3</v>
      </c>
      <c r="T7" s="39">
        <v>70.239999999999995</v>
      </c>
      <c r="U7" s="39">
        <v>21758</v>
      </c>
      <c r="V7" s="39">
        <v>191.72</v>
      </c>
      <c r="W7" s="39">
        <v>113.49</v>
      </c>
      <c r="X7" s="39">
        <v>110.9</v>
      </c>
      <c r="Y7" s="39">
        <v>113.69</v>
      </c>
      <c r="Z7" s="39">
        <v>94.39</v>
      </c>
      <c r="AA7" s="39">
        <v>104.19</v>
      </c>
      <c r="AB7" s="39">
        <v>111.38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397.54</v>
      </c>
      <c r="AU7" s="39">
        <v>348.94</v>
      </c>
      <c r="AV7" s="39">
        <v>396.98</v>
      </c>
      <c r="AW7" s="39">
        <v>336.31</v>
      </c>
      <c r="AX7" s="39">
        <v>402.48</v>
      </c>
      <c r="AY7" s="39">
        <v>381.53</v>
      </c>
      <c r="AZ7" s="39">
        <v>391.54</v>
      </c>
      <c r="BA7" s="39">
        <v>384.34</v>
      </c>
      <c r="BB7" s="39">
        <v>359.47</v>
      </c>
      <c r="BC7" s="39">
        <v>369.69</v>
      </c>
      <c r="BD7" s="39">
        <v>261.93</v>
      </c>
      <c r="BE7" s="39">
        <v>547.21</v>
      </c>
      <c r="BF7" s="39">
        <v>527.59</v>
      </c>
      <c r="BG7" s="39">
        <v>566.35</v>
      </c>
      <c r="BH7" s="39">
        <v>507.7</v>
      </c>
      <c r="BI7" s="39">
        <v>476.92</v>
      </c>
      <c r="BJ7" s="39">
        <v>393.27</v>
      </c>
      <c r="BK7" s="39">
        <v>386.97</v>
      </c>
      <c r="BL7" s="39">
        <v>380.58</v>
      </c>
      <c r="BM7" s="39">
        <v>401.79</v>
      </c>
      <c r="BN7" s="39">
        <v>402.99</v>
      </c>
      <c r="BO7" s="39">
        <v>270.45999999999998</v>
      </c>
      <c r="BP7" s="39">
        <v>98.44</v>
      </c>
      <c r="BQ7" s="39">
        <v>103.84</v>
      </c>
      <c r="BR7" s="39">
        <v>72.45</v>
      </c>
      <c r="BS7" s="39">
        <v>93.42</v>
      </c>
      <c r="BT7" s="39">
        <v>102.12</v>
      </c>
      <c r="BU7" s="39">
        <v>100.47</v>
      </c>
      <c r="BV7" s="39">
        <v>101.72</v>
      </c>
      <c r="BW7" s="39">
        <v>102.38</v>
      </c>
      <c r="BX7" s="39">
        <v>100.12</v>
      </c>
      <c r="BY7" s="39">
        <v>98.66</v>
      </c>
      <c r="BZ7" s="39">
        <v>103.91</v>
      </c>
      <c r="CA7" s="39">
        <v>138.76</v>
      </c>
      <c r="CB7" s="39">
        <v>130.83000000000001</v>
      </c>
      <c r="CC7" s="39">
        <v>188.46</v>
      </c>
      <c r="CD7" s="39">
        <v>145.69</v>
      </c>
      <c r="CE7" s="39">
        <v>134.13999999999999</v>
      </c>
      <c r="CF7" s="39">
        <v>169.82</v>
      </c>
      <c r="CG7" s="39">
        <v>168.2</v>
      </c>
      <c r="CH7" s="39">
        <v>168.67</v>
      </c>
      <c r="CI7" s="39">
        <v>174.97</v>
      </c>
      <c r="CJ7" s="39">
        <v>178.59</v>
      </c>
      <c r="CK7" s="39">
        <v>167.11</v>
      </c>
      <c r="CL7" s="39">
        <v>68.58</v>
      </c>
      <c r="CM7" s="39">
        <v>74.040000000000006</v>
      </c>
      <c r="CN7" s="39">
        <v>83.33</v>
      </c>
      <c r="CO7" s="39">
        <v>74.69</v>
      </c>
      <c r="CP7" s="39">
        <v>70.510000000000005</v>
      </c>
      <c r="CQ7" s="39">
        <v>55.13</v>
      </c>
      <c r="CR7" s="39">
        <v>54.77</v>
      </c>
      <c r="CS7" s="39">
        <v>54.92</v>
      </c>
      <c r="CT7" s="39">
        <v>55.63</v>
      </c>
      <c r="CU7" s="39">
        <v>55.03</v>
      </c>
      <c r="CV7" s="39">
        <v>60.27</v>
      </c>
      <c r="CW7" s="39">
        <v>76.099999999999994</v>
      </c>
      <c r="CX7" s="39">
        <v>72.290000000000006</v>
      </c>
      <c r="CY7" s="39">
        <v>56.79</v>
      </c>
      <c r="CZ7" s="39">
        <v>70.75</v>
      </c>
      <c r="DA7" s="39">
        <v>73.16</v>
      </c>
      <c r="DB7" s="39">
        <v>83</v>
      </c>
      <c r="DC7" s="39">
        <v>82.89</v>
      </c>
      <c r="DD7" s="39">
        <v>82.66</v>
      </c>
      <c r="DE7" s="39">
        <v>82.04</v>
      </c>
      <c r="DF7" s="39">
        <v>81.900000000000006</v>
      </c>
      <c r="DG7" s="39">
        <v>89.92</v>
      </c>
      <c r="DH7" s="39">
        <v>40.369999999999997</v>
      </c>
      <c r="DI7" s="39">
        <v>40.54</v>
      </c>
      <c r="DJ7" s="39">
        <v>42.21</v>
      </c>
      <c r="DK7" s="39">
        <v>42.05</v>
      </c>
      <c r="DL7" s="39">
        <v>43.72</v>
      </c>
      <c r="DM7" s="39">
        <v>46.66</v>
      </c>
      <c r="DN7" s="39">
        <v>47.46</v>
      </c>
      <c r="DO7" s="39">
        <v>48.49</v>
      </c>
      <c r="DP7" s="39">
        <v>48.05</v>
      </c>
      <c r="DQ7" s="39">
        <v>48.87</v>
      </c>
      <c r="DR7" s="39">
        <v>48.85</v>
      </c>
      <c r="DS7" s="39">
        <v>0</v>
      </c>
      <c r="DT7" s="39">
        <v>0</v>
      </c>
      <c r="DU7" s="39">
        <v>10.29</v>
      </c>
      <c r="DV7" s="39">
        <v>10.18</v>
      </c>
      <c r="DW7" s="39">
        <v>6.84</v>
      </c>
      <c r="DX7" s="39">
        <v>9.85</v>
      </c>
      <c r="DY7" s="39">
        <v>9.7100000000000009</v>
      </c>
      <c r="DZ7" s="39">
        <v>12.79</v>
      </c>
      <c r="EA7" s="39">
        <v>13.39</v>
      </c>
      <c r="EB7" s="39">
        <v>14.85</v>
      </c>
      <c r="EC7" s="39">
        <v>17.8</v>
      </c>
      <c r="ED7" s="39">
        <v>0.92</v>
      </c>
      <c r="EE7" s="39">
        <v>0.99</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釣井　真樹</cp:lastModifiedBy>
  <cp:lastPrinted>2020-01-22T02:12:47Z</cp:lastPrinted>
  <dcterms:created xsi:type="dcterms:W3CDTF">2019-12-05T04:30:11Z</dcterms:created>
  <dcterms:modified xsi:type="dcterms:W3CDTF">2020-01-22T02:12:59Z</dcterms:modified>
</cp:coreProperties>
</file>