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１\17 公営企業\【照会】\【照会】20200114_公営企業に係る経営比較分析表（平成３０年度決算）の分析等について\04_回答\"/>
    </mc:Choice>
  </mc:AlternateContent>
  <workbookProtection workbookAlgorithmName="SHA-512" workbookHashValue="Pz/PFYa2t9mbzX3dOxgOFZv/kfhMQEh8AXSqpEWhu0FbvnAyzAsXRzANGGhA1GC/4QK3dc348mW9nVJqaofdlg==" workbookSaltValue="r1tuMI44F8QBzLrqFlUIdg==" workbookSpinCount="100000" lockStructure="1"/>
  <bookViews>
    <workbookView xWindow="0" yWindow="0" windowWidth="19950" windowHeight="92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<sst xmlns="http://schemas.openxmlformats.org/spreadsheetml/2006/main" count="220" uniqueCount="108">
  <si>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</si>
  <si>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</si>
  <si>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</si>
  <si>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</si>
  <si>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</si>
  <si>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</si>
  <si>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</si>
  <si>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</si>
  <si>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</si>
  <si>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</si>
  <si>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</si>
  <si>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</si>
  <si>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</si>
  <si>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</si>
  <si>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</si>
  <si>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</si>
  <si>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</si>
  <si>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</si>
  <si>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</si>
  <si>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</si>
  <si>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</si>
  <si>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</si>
  <si>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</si>
  <si>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</si>
  <si>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</si>
  <si>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</si>
  <si>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</si>
  <si>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</si>
  <si>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</si>
  <si>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</si>
  <si>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</si>
  <si>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</si>
  <si>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</si>
  <si>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</si>
  <si>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</si>
  <si>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</si>
  <si>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</si>
  <si>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</si>
  <si>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</si>
  <si>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</si>
  <si>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</si>
  <si>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</si>
  <si>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</si>
  <si>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</si>
  <si>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</si>
  <si>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</si>
  <si>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</si>
  <si>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</si>
  <si>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</si>
  <si>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</si>
  <si>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</si>
  <si>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</si>
  <si>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</si>
  <si>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</si>
  <si>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</si>
  <si>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</si>
  <si>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</si>
  <si>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</si>
  <si>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</si>
  <si>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</si>
  <si>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</si>
  <si>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</si>
  <si>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</si>
  <si>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</si>
  <si>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</si>
  <si>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</si>
  <si>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</si>
  <si>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</si>
  <si>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</si>
  <si>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</si>
  <si>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</si>
  <si>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</si>
  <si>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</si>
  <si>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</si>
  <si>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</si>
  <si>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</si>
  <si>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</si>
  <si>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</si>
  <si>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</si>
  <si>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</si>
  <si>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</si>
  <si>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</si>
  <si>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</si>
  <si>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</si>
  <si>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</si>
  <si>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</si>
  <si>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</si>
  <si>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</si>
  <si>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</si>
  <si>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</si>
  <si>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</si>
  <si>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</si>
  <si>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</si>
  <si>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</si>
  <si>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</si>
  <si>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</si>
  <si>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</si>
  <si>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</si>
  <si>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</si>
  <si>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</si>
  <si>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</si>
  <si>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</si>
  <si>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</si>
  <si>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</si>
  <si>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</si>
  <si>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の４町合併による上天草市の誕生以降、旧町ごとに異なっていた水道料金を、令和元年10月に統一したことにより、給水収益の増加が見込まれることから、料金回収率等の改善が図られるものと考えられる。
　しかし、当市は他地域からの受水により賄っている状況で、供給団体の料金値上げにより、給水原価の上昇が予想され、経営の更なる改善を図るためには、更なる料金の改定が必要であると考えられる。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なお、経営戦略については、平成29年３月に策定済みである。</t>
    <rPh sb="21" eb="23">
      <t>イコウ</t>
    </rPh>
    <rPh sb="35" eb="37">
      <t>スイドウ</t>
    </rPh>
    <rPh sb="41" eb="43">
      <t>レイワ</t>
    </rPh>
    <rPh sb="43" eb="45">
      <t>ガンネン</t>
    </rPh>
    <rPh sb="47" eb="48">
      <t>ガツ</t>
    </rPh>
    <rPh sb="59" eb="61">
      <t>キュウスイ</t>
    </rPh>
    <rPh sb="61" eb="63">
      <t>シュウエキ</t>
    </rPh>
    <rPh sb="64" eb="66">
      <t>ゾウカ</t>
    </rPh>
    <rPh sb="67" eb="69">
      <t>ミコ</t>
    </rPh>
    <rPh sb="77" eb="79">
      <t>リョウキン</t>
    </rPh>
    <rPh sb="79" eb="81">
      <t>カイシュウ</t>
    </rPh>
    <rPh sb="81" eb="82">
      <t>リツ</t>
    </rPh>
    <rPh sb="82" eb="83">
      <t>トウ</t>
    </rPh>
    <rPh sb="84" eb="86">
      <t>カイゼン</t>
    </rPh>
    <rPh sb="87" eb="88">
      <t>ハカ</t>
    </rPh>
    <rPh sb="94" eb="95">
      <t>カンガ</t>
    </rPh>
    <rPh sb="106" eb="108">
      <t>トウシ</t>
    </rPh>
    <rPh sb="109" eb="112">
      <t>タチイキ</t>
    </rPh>
    <rPh sb="115" eb="117">
      <t>ジュスイ</t>
    </rPh>
    <rPh sb="120" eb="121">
      <t>マカナ</t>
    </rPh>
    <rPh sb="125" eb="127">
      <t>ジョウキョウ</t>
    </rPh>
    <rPh sb="129" eb="131">
      <t>キョウキュウ</t>
    </rPh>
    <rPh sb="131" eb="133">
      <t>ダンタイ</t>
    </rPh>
    <rPh sb="134" eb="136">
      <t>リョウキン</t>
    </rPh>
    <rPh sb="136" eb="138">
      <t>ネア</t>
    </rPh>
    <rPh sb="143" eb="145">
      <t>キュウスイ</t>
    </rPh>
    <rPh sb="145" eb="147">
      <t>ゲンカ</t>
    </rPh>
    <rPh sb="148" eb="150">
      <t>ジョウショウ</t>
    </rPh>
    <rPh sb="151" eb="153">
      <t>ヨソウ</t>
    </rPh>
    <rPh sb="172" eb="173">
      <t>サラ</t>
    </rPh>
    <rPh sb="178" eb="180">
      <t>カイテイ</t>
    </rPh>
    <rPh sb="297" eb="298">
      <t>ガツ</t>
    </rPh>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</si>
  <si>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管路経年化率については、類似団体等と同程度の率を示しており、高度成長期に大規模整備を行った管路等が耐用年数を迎えてきていることによるものである。
　管路更新率は、浄水場施設等の整備等により、老朽管等の更新が進んでいないことから低い状況にあり、これまで以上に管路等の更新を行っていき、管路更新率の改善を図っていく必要がある。</t>
    <rPh sb="115" eb="117">
      <t>ルイジ</t>
    </rPh>
    <rPh sb="117" eb="119">
      <t>ダンタイ</t>
    </rPh>
    <rPh sb="119" eb="120">
      <t>トウ</t>
    </rPh>
    <rPh sb="122" eb="124">
      <t>テイド</t>
    </rPh>
    <rPh sb="125" eb="126">
      <t>リツ</t>
    </rPh>
    <phoneticPr fontId="4"/>
  </si>
  <si>
    <t>　経常収支比率について、当年度及び過去５年間において、単年度収支が黒字であることを示す100％を超え、累積欠損金比率も０％であり、支払能力を示す流動比率も類似団体及び全国平均と比較し高い値を示していることから、比較的安定した経営状態であると考えられる。
　債務残高については、直近で浄水場及び配水池の改築事業を行ったことにより高い値を示しているが、徐々に減額している状況にある。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なお、令和元年10月に、これまで地域ごとに異なっていた料金を統一したことから、給水収益の増加が見込まれ、料金回収率は一定の改善が図られるものと考えられる。
　施設利用率については、年々低下してきているが、類似団体等と比較して高い値を示しており、施設を有効活用できているところである。
　有収率については、漏水調査の実施や老朽化した配水管の更新事業等により徐々に回復をしている状況であるが、類似団体等と比較し低い値を示しており、更なる改善を図る必要がある。</t>
    <rPh sb="363" eb="364">
      <t>クリ</t>
    </rPh>
    <rPh sb="411" eb="413">
      <t>レイワ</t>
    </rPh>
    <rPh sb="413" eb="415">
      <t>ガンネン</t>
    </rPh>
    <rPh sb="417" eb="418">
      <t>ガツ</t>
    </rPh>
    <rPh sb="424" eb="426">
      <t>チイキ</t>
    </rPh>
    <rPh sb="429" eb="430">
      <t>コト</t>
    </rPh>
    <rPh sb="435" eb="437">
      <t>リョウキン</t>
    </rPh>
    <rPh sb="438" eb="440">
      <t>トウイツ</t>
    </rPh>
    <rPh sb="447" eb="449">
      <t>キュウスイ</t>
    </rPh>
    <rPh sb="449" eb="451">
      <t>シュウエキ</t>
    </rPh>
    <rPh sb="452" eb="454">
      <t>ゾウカ</t>
    </rPh>
    <rPh sb="455" eb="457">
      <t>ミコ</t>
    </rPh>
    <rPh sb="466" eb="468">
      <t>イッテイ</t>
    </rPh>
    <rPh sb="472" eb="473">
      <t>ハカ</t>
    </rPh>
    <rPh sb="479" eb="480">
      <t>カンガ</t>
    </rPh>
    <rPh sb="498" eb="500">
      <t>ネンネン</t>
    </rPh>
    <rPh sb="500" eb="502">
      <t>テイカ</t>
    </rPh>
    <rPh sb="560" eb="562">
      <t>ロウスイ</t>
    </rPh>
    <rPh sb="562" eb="564">
      <t>チョウサ</t>
    </rPh>
    <rPh sb="565" eb="56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</si>
</sst>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0.16</c:v>
                </c:pt>
                <c:pt idx="2">
                  <c:v>0.48</c:v>
                </c:pt>
                <c:pt idx="3">
                  <c:v>0.09</c:v>
                </c:pt>
                <c:pt idx="4">
                  <c:v>0.35</c:v>
                </c:pt>
              </c:numCache>
            </c:numRef>
          </c:val>
          <c:extLst>
            <c:ext xmlns:c16="http://schemas.microsoft.com/office/drawing/2014/chart" uri="{C3380CC4-5D6E-409C-BE32-E72D297353CC}">
              <c16:uniqueId val="{00000000-C4E6-4750-AF1F-2C8DA98B06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4E6-4750-AF1F-2C8DA98B06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68.599999999999994</c:v>
                </c:pt>
                <c:pt idx="1">
                  <c:v>67.260000000000005</c:v>
                </c:pt>
                <c:pt idx="2">
                  <c:v>66.680000000000007</c:v>
                </c:pt>
                <c:pt idx="3">
                  <c:v>66.33</c:v>
                </c:pt>
                <c:pt idx="4">
                  <c:v>65.2</c:v>
                </c:pt>
              </c:numCache>
            </c:numRef>
          </c:val>
          <c:extLst>
            <c:ext xmlns:c16="http://schemas.microsoft.com/office/drawing/2014/chart" uri="{C3380CC4-5D6E-409C-BE32-E72D297353CC}">
              <c16:uniqueId val="{00000000-3862-4ACF-9E6B-2C4062D296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3862-4ACF-9E6B-2C4062D296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76.62</c:v>
                </c:pt>
                <c:pt idx="1">
                  <c:v>77.63</c:v>
                </c:pt>
                <c:pt idx="2">
                  <c:v>77.900000000000006</c:v>
                </c:pt>
                <c:pt idx="3">
                  <c:v>77.92</c:v>
                </c:pt>
                <c:pt idx="4">
                  <c:v>78.27</c:v>
                </c:pt>
              </c:numCache>
            </c:numRef>
          </c:val>
          <c:extLst>
            <c:ext xmlns:c16="http://schemas.microsoft.com/office/drawing/2014/chart" uri="{C3380CC4-5D6E-409C-BE32-E72D297353CC}">
              <c16:uniqueId val="{00000000-B17A-4FDC-B108-A058772597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17A-4FDC-B108-A058772597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103.65</c:v>
                </c:pt>
                <c:pt idx="1">
                  <c:v>107.86</c:v>
                </c:pt>
                <c:pt idx="2">
                  <c:v>111.26</c:v>
                </c:pt>
                <c:pt idx="3">
                  <c:v>109.34</c:v>
                </c:pt>
                <c:pt idx="4">
                  <c:v>108.26</c:v>
                </c:pt>
              </c:numCache>
            </c:numRef>
          </c:val>
          <c:extLst>
            <c:ext xmlns:c16="http://schemas.microsoft.com/office/drawing/2014/chart" uri="{C3380CC4-5D6E-409C-BE32-E72D297353CC}">
              <c16:uniqueId val="{00000000-6F5F-4734-9C2F-8723B93799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6F5F-4734-9C2F-8723B93799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54.03</c:v>
                </c:pt>
                <c:pt idx="1">
                  <c:v>56.17</c:v>
                </c:pt>
                <c:pt idx="2">
                  <c:v>58.34</c:v>
                </c:pt>
                <c:pt idx="3">
                  <c:v>60.31</c:v>
                </c:pt>
                <c:pt idx="4">
                  <c:v>61.32</c:v>
                </c:pt>
              </c:numCache>
            </c:numRef>
          </c:val>
          <c:extLst>
            <c:ext xmlns:c16="http://schemas.microsoft.com/office/drawing/2014/chart" uri="{C3380CC4-5D6E-409C-BE32-E72D297353CC}">
              <c16:uniqueId val="{00000000-F6E8-49A2-B6AE-8F8D605E5C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F6E8-49A2-B6AE-8F8D605E5C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0.35</c:v>
                </c:pt>
                <c:pt idx="1">
                  <c:v>0.35</c:v>
                </c:pt>
                <c:pt idx="2">
                  <c:v>0.14000000000000001</c:v>
                </c:pt>
                <c:pt idx="3">
                  <c:v>32.15</c:v>
                </c:pt>
                <c:pt idx="4">
                  <c:v>14.4</c:v>
                </c:pt>
              </c:numCache>
            </c:numRef>
          </c:val>
          <c:extLst>
            <c:ext xmlns:c16="http://schemas.microsoft.com/office/drawing/2014/chart" uri="{C3380CC4-5D6E-409C-BE32-E72D297353CC}">
              <c16:uniqueId val="{00000000-23DA-4C45-8DE7-726A2080D6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3DA-4C45-8DE7-726A2080D6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5E-4B35-A1EA-D32B0AC162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A25E-4B35-A1EA-D32B0AC162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362.16</c:v>
                </c:pt>
                <c:pt idx="1">
                  <c:v>391.69</c:v>
                </c:pt>
                <c:pt idx="2">
                  <c:v>424.09</c:v>
                </c:pt>
                <c:pt idx="3">
                  <c:v>449.82</c:v>
                </c:pt>
                <c:pt idx="4">
                  <c:v>462.92</c:v>
                </c:pt>
              </c:numCache>
            </c:numRef>
          </c:val>
          <c:extLst>
            <c:ext xmlns:c16="http://schemas.microsoft.com/office/drawing/2014/chart" uri="{C3380CC4-5D6E-409C-BE32-E72D297353CC}">
              <c16:uniqueId val="{00000000-CB42-4534-9868-E9BB5C6A8F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B42-4534-9868-E9BB5C6A8F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518.6</c:v>
                </c:pt>
                <c:pt idx="1">
                  <c:v>487.41</c:v>
                </c:pt>
                <c:pt idx="2">
                  <c:v>454.44</c:v>
                </c:pt>
                <c:pt idx="3">
                  <c:v>429.83</c:v>
                </c:pt>
                <c:pt idx="4">
                  <c:v>417.09</c:v>
                </c:pt>
              </c:numCache>
            </c:numRef>
          </c:val>
          <c:extLst>
            <c:ext xmlns:c16="http://schemas.microsoft.com/office/drawing/2014/chart" uri="{C3380CC4-5D6E-409C-BE32-E72D297353CC}">
              <c16:uniqueId val="{00000000-C024-4934-BE6E-DC3C0D1EFE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C024-4934-BE6E-DC3C0D1EFE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87.02</c:v>
                </c:pt>
                <c:pt idx="1">
                  <c:v>85.13</c:v>
                </c:pt>
                <c:pt idx="2">
                  <c:v>85.52</c:v>
                </c:pt>
                <c:pt idx="3">
                  <c:v>83.38</c:v>
                </c:pt>
                <c:pt idx="4">
                  <c:v>83</c:v>
                </c:pt>
              </c:numCache>
            </c:numRef>
          </c:val>
          <c:extLst>
            <c:ext xmlns:c16="http://schemas.microsoft.com/office/drawing/2014/chart" uri="{C3380CC4-5D6E-409C-BE32-E72D297353CC}">
              <c16:uniqueId val="{00000000-92C0-492D-BCF2-853A2FEC6E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2C0-492D-BCF2-853A2FEC6E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333.1</c:v>
                </c:pt>
                <c:pt idx="1">
                  <c:v>340.1</c:v>
                </c:pt>
                <c:pt idx="2">
                  <c:v>339.67</c:v>
                </c:pt>
                <c:pt idx="3">
                  <c:v>348.62</c:v>
                </c:pt>
                <c:pt idx="4">
                  <c:v>351.46</c:v>
                </c:pt>
              </c:numCache>
            </c:numRef>
          </c:val>
          <c:extLst>
            <c:ext xmlns:c16="http://schemas.microsoft.com/office/drawing/2014/chart" uri="{C3380CC4-5D6E-409C-BE32-E72D297353CC}">
              <c16:uniqueId val="{00000000-B9E9-47D6-B7F4-6EDD752857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B9E9-47D6-B7F4-6EDD752857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上天草市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27311</v>
      </c>
      <c r="AM8" s="70"/>
      <c r="AN8" s="70"/>
      <c r="AO8" s="70"/>
      <c r="AP8" s="70"/>
      <c r="AQ8" s="70"/>
      <c r="AR8" s="70"/>
      <c r="AS8" s="70"/>
      <c r="AT8" s="66">
        <f>データ!$S$6</f>
        <v>126.94</v>
      </c>
      <c r="AU8" s="67"/>
      <c r="AV8" s="67"/>
      <c r="AW8" s="67"/>
      <c r="AX8" s="67"/>
      <c r="AY8" s="67"/>
      <c r="AZ8" s="67"/>
      <c r="BA8" s="67"/>
      <c r="BB8" s="69">
        <f>データ!$T$6</f>
        <v>215.15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58.82</v>
      </c>
      <c r="J10" s="67"/>
      <c r="K10" s="67"/>
      <c r="L10" s="67"/>
      <c r="M10" s="67"/>
      <c r="N10" s="67"/>
      <c r="O10" s="68"/>
      <c r="P10" s="69">
        <f>データ!$P$6</f>
        <v>91.39</v>
      </c>
      <c r="Q10" s="69"/>
      <c r="R10" s="69"/>
      <c r="S10" s="69"/>
      <c r="T10" s="69"/>
      <c r="U10" s="69"/>
      <c r="V10" s="69"/>
      <c r="W10" s="70">
        <f>データ!$Q$6</f>
        <v>6264</v>
      </c>
      <c r="X10" s="70"/>
      <c r="Y10" s="70"/>
      <c r="Z10" s="70"/>
      <c r="AA10" s="70"/>
      <c r="AB10" s="70"/>
      <c r="AC10" s="70"/>
      <c r="AD10" s="2"/>
      <c r="AE10" s="2"/>
      <c r="AF10" s="2"/>
      <c r="AG10" s="2"/>
      <c r="AH10" s="4"/>
      <c r="AI10" s="4"/>
      <c r="AJ10" s="4"/>
      <c r="AK10" s="4"/>
      <c r="AL10" s="70">
        <f>データ!$U$6</f>
        <v>24710</v>
      </c>
      <c r="AM10" s="70"/>
      <c r="AN10" s="70"/>
      <c r="AO10" s="70"/>
      <c r="AP10" s="70"/>
      <c r="AQ10" s="70"/>
      <c r="AR10" s="70"/>
      <c r="AS10" s="70"/>
      <c r="AT10" s="66">
        <f>データ!$V$6</f>
        <v>126.06</v>
      </c>
      <c r="AU10" s="67"/>
      <c r="AV10" s="67"/>
      <c r="AW10" s="67"/>
      <c r="AX10" s="67"/>
      <c r="AY10" s="67"/>
      <c r="AZ10" s="67"/>
      <c r="BA10" s="67"/>
      <c r="BB10" s="69">
        <f>データ!$W$6</f>
        <v>196.02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DFfHoMSkZJUuUjo0Fp3neKngq6mCmTk0KNjjh/OdZdSJ32HJbyZHJhOqsKPa8XYqXKkNfXXDVhm6FURMME6OQ==" saltValue="FYCvJtmUoCvHnI81v1gY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432121</v>
      </c>
      <c r="D6" s="34">
        <f t="shared" si="3"/>
        <v>46</v>
      </c>
      <c r="E6" s="34">
        <f t="shared" si="3"/>
        <v>1</v>
      </c>
      <c r="F6" s="34">
        <f t="shared" si="3"/>
        <v>0</v>
      </c>
      <c r="G6" s="34">
        <f t="shared" si="3"/>
        <v>1</v>
      </c>
      <c r="H6" s="34" t="str">
        <f t="shared" si="3"/>
        <v>熊本県　上天草市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58.82</v>
      </c>
      <c r="P6" s="35">
        <f t="shared" si="3"/>
        <v>91.39</v>
      </c>
      <c r="Q6" s="35">
        <f t="shared" si="3"/>
        <v>6264</v>
      </c>
      <c r="R6" s="35">
        <f t="shared" si="3"/>
        <v>27311</v>
      </c>
      <c r="S6" s="35">
        <f t="shared" si="3"/>
        <v>126.94</v>
      </c>
      <c r="T6" s="35">
        <f t="shared" si="3"/>
        <v>215.15</v>
      </c>
      <c r="U6" s="35">
        <f t="shared" si="3"/>
        <v>24710</v>
      </c>
      <c r="V6" s="35">
        <f t="shared" si="3"/>
        <v>126.06</v>
      </c>
      <c r="W6" s="35">
        <f t="shared" si="3"/>
        <v>196.02</v>
      </c>
      <c r="X6" s="36">
        <f>IF(X7="",NA(),X7)</f>
        <v>103.65</v>
      </c>
      <c r="Y6" s="36">
        <f t="shared" ref="Y6:AG6" si="4">IF(Y7="",NA(),Y7)</f>
        <v>107.86</v>
      </c>
      <c r="Z6" s="36">
        <f t="shared" si="4"/>
        <v>111.26</v>
      </c>
      <c r="AA6" s="36">
        <f t="shared" si="4"/>
        <v>109.34</v>
      </c>
      <c r="AB6" s="36">
        <f t="shared" si="4"/>
        <v>108.26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362.16</v>
      </c>
      <c r="AU6" s="36">
        <f t="shared" ref="AU6:BC6" si="6">IF(AU7="",NA(),AU7)</f>
        <v>391.69</v>
      </c>
      <c r="AV6" s="36">
        <f t="shared" si="6"/>
        <v>424.09</v>
      </c>
      <c r="AW6" s="36">
        <f t="shared" si="6"/>
        <v>449.82</v>
      </c>
      <c r="AX6" s="36">
        <f t="shared" si="6"/>
        <v>462.92</v>
      </c>
      <c r="AY6" s="36">
        <f t="shared" si="6"/>
        <v>381.53</v>
      </c>
      <c r="AZ6" s="36">
        <f t="shared" si="6"/>
        <v>391.54</v>
      </c>
      <c r="BA6" s="36">
        <f t="shared" si="6"/>
        <v>384.34</v>
      </c>
      <c r="BB6" s="36">
        <f t="shared" si="6"/>
        <v>359.47</v>
      </c>
      <c r="BC6" s="36">
        <f t="shared" si="6"/>
        <v>369.69</v>
      </c>
      <c r="BD6" s="35" t="str">
        <f>IF(BD7="","",IF(BD7="-","【-】","【"&amp;SUBSTITUTE(TEXT(BD7,"#,##0.00"),"-","△")&amp;"】"))</f>
        <v>【261.93】</v>
      </c>
      <c r="BE6" s="36">
        <f>IF(BE7="",NA(),BE7)</f>
        <v>518.6</v>
      </c>
      <c r="BF6" s="36">
        <f t="shared" ref="BF6:BN6" si="7">IF(BF7="",NA(),BF7)</f>
        <v>487.41</v>
      </c>
      <c r="BG6" s="36">
        <f t="shared" si="7"/>
        <v>454.44</v>
      </c>
      <c r="BH6" s="36">
        <f t="shared" si="7"/>
        <v>429.83</v>
      </c>
      <c r="BI6" s="36">
        <f t="shared" si="7"/>
        <v>417.09</v>
      </c>
      <c r="BJ6" s="36">
        <f t="shared" si="7"/>
        <v>393.27</v>
      </c>
      <c r="BK6" s="36">
        <f t="shared" si="7"/>
        <v>386.97</v>
      </c>
      <c r="BL6" s="36">
        <f t="shared" si="7"/>
        <v>380.58</v>
      </c>
      <c r="BM6" s="36">
        <f t="shared" si="7"/>
        <v>401.79</v>
      </c>
      <c r="BN6" s="36">
        <f t="shared" si="7"/>
        <v>402.99</v>
      </c>
      <c r="BO6" s="35" t="str">
        <f>IF(BO7="","",IF(BO7="-","【-】","【"&amp;SUBSTITUTE(TEXT(BO7,"#,##0.00"),"-","△")&amp;"】"))</f>
        <v>【270.46】</v>
      </c>
      <c r="BP6" s="36">
        <f>IF(BP7="",NA(),BP7)</f>
        <v>87.02</v>
      </c>
      <c r="BQ6" s="36">
        <f t="shared" ref="BQ6:BY6" si="8">IF(BQ7="",NA(),BQ7)</f>
        <v>85.13</v>
      </c>
      <c r="BR6" s="36">
        <f t="shared" si="8"/>
        <v>85.52</v>
      </c>
      <c r="BS6" s="36">
        <f t="shared" si="8"/>
        <v>83.38</v>
      </c>
      <c r="BT6" s="36">
        <f t="shared" si="8"/>
        <v>83</v>
      </c>
      <c r="BU6" s="36">
        <f t="shared" si="8"/>
        <v>100.47</v>
      </c>
      <c r="BV6" s="36">
        <f t="shared" si="8"/>
        <v>101.72</v>
      </c>
      <c r="BW6" s="36">
        <f t="shared" si="8"/>
        <v>102.38</v>
      </c>
      <c r="BX6" s="36">
        <f t="shared" si="8"/>
        <v>100.12</v>
      </c>
      <c r="BY6" s="36">
        <f t="shared" si="8"/>
        <v>98.66</v>
      </c>
      <c r="BZ6" s="35" t="str">
        <f>IF(BZ7="","",IF(BZ7="-","【-】","【"&amp;SUBSTITUTE(TEXT(BZ7,"#,##0.00"),"-","△")&amp;"】"))</f>
        <v>【103.91】</v>
      </c>
      <c r="CA6" s="36">
        <f>IF(CA7="",NA(),CA7)</f>
        <v>333.1</v>
      </c>
      <c r="CB6" s="36">
        <f t="shared" ref="CB6:CJ6" si="9">IF(CB7="",NA(),CB7)</f>
        <v>340.1</v>
      </c>
      <c r="CC6" s="36">
        <f t="shared" si="9"/>
        <v>339.67</v>
      </c>
      <c r="CD6" s="36">
        <f t="shared" si="9"/>
        <v>348.62</v>
      </c>
      <c r="CE6" s="36">
        <f t="shared" si="9"/>
        <v>351.46</v>
      </c>
      <c r="CF6" s="36">
        <f t="shared" si="9"/>
        <v>169.82</v>
      </c>
      <c r="CG6" s="36">
        <f t="shared" si="9"/>
        <v>168.2</v>
      </c>
      <c r="CH6" s="36">
        <f t="shared" si="9"/>
        <v>168.67</v>
      </c>
      <c r="CI6" s="36">
        <f t="shared" si="9"/>
        <v>174.97</v>
      </c>
      <c r="CJ6" s="36">
        <f t="shared" si="9"/>
        <v>178.59</v>
      </c>
      <c r="CK6" s="35" t="str">
        <f>IF(CK7="","",IF(CK7="-","【-】","【"&amp;SUBSTITUTE(TEXT(CK7,"#,##0.00"),"-","△")&amp;"】"))</f>
        <v>【167.11】</v>
      </c>
      <c r="CL6" s="36">
        <f>IF(CL7="",NA(),CL7)</f>
        <v>68.599999999999994</v>
      </c>
      <c r="CM6" s="36">
        <f t="shared" ref="CM6:CU6" si="10">IF(CM7="",NA(),CM7)</f>
        <v>67.260000000000005</v>
      </c>
      <c r="CN6" s="36">
        <f t="shared" si="10"/>
        <v>66.680000000000007</v>
      </c>
      <c r="CO6" s="36">
        <f t="shared" si="10"/>
        <v>66.33</v>
      </c>
      <c r="CP6" s="36">
        <f t="shared" si="10"/>
        <v>65.2</v>
      </c>
      <c r="CQ6" s="36">
        <f t="shared" si="10"/>
        <v>55.13</v>
      </c>
      <c r="CR6" s="36">
        <f t="shared" si="10"/>
        <v>54.77</v>
      </c>
      <c r="CS6" s="36">
        <f t="shared" si="10"/>
        <v>54.92</v>
      </c>
      <c r="CT6" s="36">
        <f t="shared" si="10"/>
        <v>55.63</v>
      </c>
      <c r="CU6" s="36">
        <f t="shared" si="10"/>
        <v>55.03</v>
      </c>
      <c r="CV6" s="35" t="str">
        <f>IF(CV7="","",IF(CV7="-","【-】","【"&amp;SUBSTITUTE(TEXT(CV7,"#,##0.00"),"-","△")&amp;"】"))</f>
        <v>【60.27】</v>
      </c>
      <c r="CW6" s="36">
        <f>IF(CW7="",NA(),CW7)</f>
        <v>76.62</v>
      </c>
      <c r="CX6" s="36">
        <f t="shared" ref="CX6:DF6" si="11">IF(CX7="",NA(),CX7)</f>
        <v>77.63</v>
      </c>
      <c r="CY6" s="36">
        <f t="shared" si="11"/>
        <v>77.900000000000006</v>
      </c>
      <c r="CZ6" s="36">
        <f t="shared" si="11"/>
        <v>77.92</v>
      </c>
      <c r="DA6" s="36">
        <f t="shared" si="11"/>
        <v>78.27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54.03</v>
      </c>
      <c r="DI6" s="36">
        <f t="shared" ref="DI6:DQ6" si="12">IF(DI7="",NA(),DI7)</f>
        <v>56.17</v>
      </c>
      <c r="DJ6" s="36">
        <f t="shared" si="12"/>
        <v>58.34</v>
      </c>
      <c r="DK6" s="36">
        <f t="shared" si="12"/>
        <v>60.31</v>
      </c>
      <c r="DL6" s="36">
        <f t="shared" si="12"/>
        <v>61.32</v>
      </c>
      <c r="DM6" s="36">
        <f t="shared" si="12"/>
        <v>46.66</v>
      </c>
      <c r="DN6" s="36">
        <f t="shared" si="12"/>
        <v>47.46</v>
      </c>
      <c r="DO6" s="36">
        <f t="shared" si="12"/>
        <v>48.49</v>
      </c>
      <c r="DP6" s="36">
        <f t="shared" si="12"/>
        <v>48.05</v>
      </c>
      <c r="DQ6" s="36">
        <f t="shared" si="12"/>
        <v>48.87</v>
      </c>
      <c r="DR6" s="35" t="str">
        <f>IF(DR7="","",IF(DR7="-","【-】","【"&amp;SUBSTITUTE(TEXT(DR7,"#,##0.00"),"-","△")&amp;"】"))</f>
        <v>【48.85】</v>
      </c>
      <c r="DS6" s="36">
        <f>IF(DS7="",NA(),DS7)</f>
        <v>0.35</v>
      </c>
      <c r="DT6" s="36">
        <f t="shared" ref="DT6:EB6" si="13">IF(DT7="",NA(),DT7)</f>
        <v>0.35</v>
      </c>
      <c r="DU6" s="36">
        <f t="shared" si="13"/>
        <v>0.14000000000000001</v>
      </c>
      <c r="DV6" s="36">
        <f t="shared" si="13"/>
        <v>32.15</v>
      </c>
      <c r="DW6" s="36">
        <f t="shared" si="13"/>
        <v>14.4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0.38</v>
      </c>
      <c r="EE6" s="36">
        <f t="shared" ref="EE6:EM6" si="14">IF(EE7="",NA(),EE7)</f>
        <v>0.16</v>
      </c>
      <c r="EF6" s="36">
        <f t="shared" si="14"/>
        <v>0.48</v>
      </c>
      <c r="EG6" s="36">
        <f t="shared" si="14"/>
        <v>0.09</v>
      </c>
      <c r="EH6" s="36">
        <f t="shared" si="14"/>
        <v>0.35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432121</v>
      </c>
      <c r="D7" s="38">
        <v>46</v>
      </c>
      <c r="E7" s="38">
        <v>1</v>
      </c>
      <c r="F7" s="38">
        <v>0</v>
      </c>
      <c r="G7" s="38">
        <v>1</v>
      </c>
      <c r="H7" s="38" t="s">
        <v>93</v>
      </c>
      <c r="I7" s="38" t="s">
        <v>94</v>
      </c>
      <c r="J7" s="38" t="s">
        <v>95</v>
      </c>
      <c r="K7" s="38" t="s">
        <v>96</v>
      </c>
      <c r="L7" s="38" t="s">
        <v>97</v>
      </c>
      <c r="M7" s="38" t="s">
        <v>98</v>
      </c>
      <c r="N7" s="39" t="s">
        <v>99</v>
      </c>
      <c r="O7" s="39">
        <v>58.82</v>
      </c>
      <c r="P7" s="39">
        <v>91.39</v>
      </c>
      <c r="Q7" s="39">
        <v>6264</v>
      </c>
      <c r="R7" s="39">
        <v>27311</v>
      </c>
      <c r="S7" s="39">
        <v>126.94</v>
      </c>
      <c r="T7" s="39">
        <v>215.15</v>
      </c>
      <c r="U7" s="39">
        <v>24710</v>
      </c>
      <c r="V7" s="39">
        <v>126.06</v>
      </c>
      <c r="W7" s="39">
        <v>196.02</v>
      </c>
      <c r="X7" s="39">
        <v>103.65</v>
      </c>
      <c r="Y7" s="39">
        <v>107.86</v>
      </c>
      <c r="Z7" s="39">
        <v>111.26</v>
      </c>
      <c r="AA7" s="39">
        <v>109.34</v>
      </c>
      <c r="AB7" s="39">
        <v>108.26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362.16</v>
      </c>
      <c r="AU7" s="39">
        <v>391.69</v>
      </c>
      <c r="AV7" s="39">
        <v>424.09</v>
      </c>
      <c r="AW7" s="39">
        <v>449.82</v>
      </c>
      <c r="AX7" s="39">
        <v>462.92</v>
      </c>
      <c r="AY7" s="39">
        <v>381.53</v>
      </c>
      <c r="AZ7" s="39">
        <v>391.54</v>
      </c>
      <c r="BA7" s="39">
        <v>384.34</v>
      </c>
      <c r="BB7" s="39">
        <v>359.47</v>
      </c>
      <c r="BC7" s="39">
        <v>369.69</v>
      </c>
      <c r="BD7" s="39">
        <v>261.93</v>
      </c>
      <c r="BE7" s="39">
        <v>518.6</v>
      </c>
      <c r="BF7" s="39">
        <v>487.41</v>
      </c>
      <c r="BG7" s="39">
        <v>454.44</v>
      </c>
      <c r="BH7" s="39">
        <v>429.83</v>
      </c>
      <c r="BI7" s="39">
        <v>417.09</v>
      </c>
      <c r="BJ7" s="39">
        <v>393.27</v>
      </c>
      <c r="BK7" s="39">
        <v>386.97</v>
      </c>
      <c r="BL7" s="39">
        <v>380.58</v>
      </c>
      <c r="BM7" s="39">
        <v>401.79</v>
      </c>
      <c r="BN7" s="39">
        <v>402.99</v>
      </c>
      <c r="BO7" s="39">
        <v>270.45999999999998</v>
      </c>
      <c r="BP7" s="39">
        <v>87.02</v>
      </c>
      <c r="BQ7" s="39">
        <v>85.13</v>
      </c>
      <c r="BR7" s="39">
        <v>85.52</v>
      </c>
      <c r="BS7" s="39">
        <v>83.38</v>
      </c>
      <c r="BT7" s="39">
        <v>83</v>
      </c>
      <c r="BU7" s="39">
        <v>100.47</v>
      </c>
      <c r="BV7" s="39">
        <v>101.72</v>
      </c>
      <c r="BW7" s="39">
        <v>102.38</v>
      </c>
      <c r="BX7" s="39">
        <v>100.12</v>
      </c>
      <c r="BY7" s="39">
        <v>98.66</v>
      </c>
      <c r="BZ7" s="39">
        <v>103.91</v>
      </c>
      <c r="CA7" s="39">
        <v>333.1</v>
      </c>
      <c r="CB7" s="39">
        <v>340.1</v>
      </c>
      <c r="CC7" s="39">
        <v>339.67</v>
      </c>
      <c r="CD7" s="39">
        <v>348.62</v>
      </c>
      <c r="CE7" s="39">
        <v>351.46</v>
      </c>
      <c r="CF7" s="39">
        <v>169.82</v>
      </c>
      <c r="CG7" s="39">
        <v>168.2</v>
      </c>
      <c r="CH7" s="39">
        <v>168.67</v>
      </c>
      <c r="CI7" s="39">
        <v>174.97</v>
      </c>
      <c r="CJ7" s="39">
        <v>178.59</v>
      </c>
      <c r="CK7" s="39">
        <v>167.11</v>
      </c>
      <c r="CL7" s="39">
        <v>68.599999999999994</v>
      </c>
      <c r="CM7" s="39">
        <v>67.260000000000005</v>
      </c>
      <c r="CN7" s="39">
        <v>66.680000000000007</v>
      </c>
      <c r="CO7" s="39">
        <v>66.33</v>
      </c>
      <c r="CP7" s="39">
        <v>65.2</v>
      </c>
      <c r="CQ7" s="39">
        <v>55.13</v>
      </c>
      <c r="CR7" s="39">
        <v>54.77</v>
      </c>
      <c r="CS7" s="39">
        <v>54.92</v>
      </c>
      <c r="CT7" s="39">
        <v>55.63</v>
      </c>
      <c r="CU7" s="39">
        <v>55.03</v>
      </c>
      <c r="CV7" s="39">
        <v>60.27</v>
      </c>
      <c r="CW7" s="39">
        <v>76.62</v>
      </c>
      <c r="CX7" s="39">
        <v>77.63</v>
      </c>
      <c r="CY7" s="39">
        <v>77.900000000000006</v>
      </c>
      <c r="CZ7" s="39">
        <v>77.92</v>
      </c>
      <c r="DA7" s="39">
        <v>78.27</v>
      </c>
      <c r="DB7" s="39">
        <v>83</v>
      </c>
      <c r="DC7" s="39">
        <v>82.89</v>
      </c>
      <c r="DD7" s="39">
        <v>82.66</v>
      </c>
      <c r="DE7" s="39">
        <v>82.04</v>
      </c>
      <c r="DF7" s="39">
        <v>81.900000000000006</v>
      </c>
      <c r="DG7" s="39">
        <v>89.92</v>
      </c>
      <c r="DH7" s="39">
        <v>54.03</v>
      </c>
      <c r="DI7" s="39">
        <v>56.17</v>
      </c>
      <c r="DJ7" s="39">
        <v>58.34</v>
      </c>
      <c r="DK7" s="39">
        <v>60.31</v>
      </c>
      <c r="DL7" s="39">
        <v>61.32</v>
      </c>
      <c r="DM7" s="39">
        <v>46.66</v>
      </c>
      <c r="DN7" s="39">
        <v>47.46</v>
      </c>
      <c r="DO7" s="39">
        <v>48.49</v>
      </c>
      <c r="DP7" s="39">
        <v>48.05</v>
      </c>
      <c r="DQ7" s="39">
        <v>48.87</v>
      </c>
      <c r="DR7" s="39">
        <v>48.85</v>
      </c>
      <c r="DS7" s="39">
        <v>0.35</v>
      </c>
      <c r="DT7" s="39">
        <v>0.35</v>
      </c>
      <c r="DU7" s="39">
        <v>0.14000000000000001</v>
      </c>
      <c r="DV7" s="39">
        <v>32.15</v>
      </c>
      <c r="DW7" s="39">
        <v>14.4</v>
      </c>
      <c r="DX7" s="39">
        <v>9.85</v>
      </c>
      <c r="DY7" s="39">
        <v>9.7100000000000009</v>
      </c>
      <c r="DZ7" s="39">
        <v>12.79</v>
      </c>
      <c r="EA7" s="39">
        <v>13.39</v>
      </c>
      <c r="EB7" s="39">
        <v>14.85</v>
      </c>
      <c r="EC7" s="39">
        <v>17.8</v>
      </c>
      <c r="ED7" s="39">
        <v>0.38</v>
      </c>
      <c r="EE7" s="39">
        <v>0.16</v>
      </c>
      <c r="EF7" s="39">
        <v>0.48</v>
      </c>
      <c r="EG7" s="39">
        <v>0.09</v>
      </c>
      <c r="EH7" s="39">
        <v>0.35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山園　裕作</cp:lastModifiedBy>
  <cp:lastPrinted>2020-01-28T07:06:18Z</cp:lastPrinted>
  <dcterms:created xsi:type="dcterms:W3CDTF">2019-12-05T04:30:08Z</dcterms:created>
  <dcterms:modified xsi:type="dcterms:W3CDTF">2020-01-28T07:26:41Z</dcterms:modified>
  <cp:category/>
</cp:coreProperties>
</file>