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プロジェクト推進部\05　荒尾市\21.業務\20_管理支援業務\01  総務係（企業局補助）\03　財務関連業務\14 　経営比較分析表\H30\"/>
    </mc:Choice>
  </mc:AlternateContent>
  <workbookProtection workbookAlgorithmName="SHA-512" workbookHashValue="vcFxafXTk6s/y2fJNNbjmp4CQg0OD2+k7Z08q3mpg5/YjPk5b0G/rCLV8wwMK07onTTJiKZzzk4IstdLAxb8cw==" workbookSaltValue="kpmwV27muA4yJ5b5hW3K4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<sst xmlns="http://schemas.openxmlformats.org/spreadsheetml/2006/main" count="220" uniqueCount="107">
  <si>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</si>
  <si>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</si>
  <si>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</si>
  <si>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</si>
  <si>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</si>
  <si>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</si>
  <si>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</si>
  <si>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</si>
  <si>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</si>
  <si>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</si>
  <si>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</si>
  <si>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</si>
  <si>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</si>
  <si>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</si>
  <si>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</si>
  <si>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</si>
  <si>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</si>
  <si>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</si>
  <si>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</si>
  <si>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</si>
  <si>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</si>
  <si>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</si>
  <si>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</si>
  <si>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</si>
  <si>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</si>
  <si>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</si>
  <si>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</si>
  <si>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</si>
  <si>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</si>
  <si>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</si>
  <si>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</si>
  <si>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</si>
  <si>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</si>
  <si>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</si>
  <si>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</si>
  <si>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</si>
  <si>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</si>
  <si>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</si>
  <si>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</si>
  <si>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</si>
  <si>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</si>
  <si>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</si>
  <si>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</si>
  <si>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</si>
  <si>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</si>
  <si>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</si>
  <si>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</si>
  <si>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</si>
  <si>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</si>
  <si>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</si>
  <si>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</si>
  <si>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</si>
  <si>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</si>
  <si>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</si>
  <si>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</si>
  <si>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</si>
  <si>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</si>
  <si>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</si>
  <si>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</si>
  <si>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</si>
  <si>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</si>
  <si>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</si>
  <si>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</si>
  <si>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</si>
  <si>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</si>
  <si>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</si>
  <si>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</si>
  <si>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</si>
  <si>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</si>
  <si>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</si>
  <si>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</si>
  <si>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</si>
  <si>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</si>
  <si>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</si>
  <si>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</si>
  <si>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</si>
  <si>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</si>
  <si>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</si>
  <si>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</si>
  <si>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</si>
  <si>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</si>
  <si>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</si>
  <si>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</si>
  <si>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</si>
  <si>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</si>
  <si>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</si>
  <si>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</si>
  <si>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</si>
  <si>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</si>
  <si>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</si>
  <si>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</si>
  <si>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</si>
  <si>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荒尾市</t>
  </si>
  <si>
    <t>法適用</t>
  </si>
  <si>
    <t>水道事業</t>
  </si>
  <si>
    <t>末端給水事業</t>
  </si>
  <si>
    <t>A4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</si>
  <si>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</si>
  <si>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</si>
  <si>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</si>
  <si>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</si>
  <si>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</si>
  <si>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</si>
  <si>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</si>
  <si>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経営の健全性については、「企業債残高対給水収益比率」が類似団体と比較して高い数値となっている。
（要因）
　平成22、23年度に「ありあけ浄水場」の建設費として1,018,557千円を要したことにより、企業債残高が増加したためである。
（今後の対策）
　経営状況は、類似団体と比較しても大きな問題は無いように見えるが、将来的な見通しを踏まえると楽観視はできない状況である。
　安定した経営を維持して行くため、今後も計画的に更新事業を実施し、経常収支とのバランスを考え設備投資と借入を行っていく。
　効率性については、「施設の利用率」、「有収率」ともに類似団体と比較して高い数値となっており、概ね良好であると考える。</t>
    <phoneticPr fontId="4"/>
  </si>
  <si>
    <t>「管路更新率」は過去５ヵ年平均で0.64％と類似団体の0.70％を下回っているため、計画的に更新を実施する必要がある。
（今後の対策）
　平成30年度までに実施した財政収支計画に基づき、令和元年度までに施設再構築計画の策定及び更新需要見通しの検討を行う。
　施設、設備の劣化状況を正確に把握することにより、耐震化も併せた計画的、効率的な修繕、更新を行っていく予定である。</t>
    <rPh sb="78" eb="80">
      <t>ジッシ</t>
    </rPh>
    <rPh sb="82" eb="84">
      <t>ザイセイ</t>
    </rPh>
    <rPh sb="84" eb="86">
      <t>シュウシ</t>
    </rPh>
    <rPh sb="86" eb="88">
      <t>ケイカク</t>
    </rPh>
    <rPh sb="89" eb="90">
      <t>モト</t>
    </rPh>
    <rPh sb="93" eb="95">
      <t>レイワ</t>
    </rPh>
    <rPh sb="95" eb="97">
      <t>ガンネン</t>
    </rPh>
    <rPh sb="97" eb="98">
      <t>ド</t>
    </rPh>
    <phoneticPr fontId="4"/>
  </si>
  <si>
    <t xml:space="preserve">　現在のところ、類似団体と比較すると概ね良好な水準である。しかし、今後は人口減少による給水収益の減少と、老朽施設が増加することによる費用の増加が予測され、健全な事業経営のために長期的な対策が必要と考えられる。
（今後の対策）
　令和元年度までに、更新需要、財政収支見直しに基づく計画的な施設更新、資金確保を行うための中長期計画を策定する。
　将来の人口減少を見据えた効率的な施設整備及び財政計画を検討し、安全で安定した供給サービスを永続的に提供できるように努める。
</t>
    <rPh sb="114" eb="116">
      <t>レイワ</t>
    </rPh>
    <rPh sb="116" eb="118">
      <t>ガンネン</t>
    </rPh>
    <rPh sb="118" eb="119">
      <t>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</si>
</sst>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0.47</c:v>
                </c:pt>
                <c:pt idx="1">
                  <c:v>0.89</c:v>
                </c:pt>
                <c:pt idx="2">
                  <c:v>0.63</c:v>
                </c:pt>
                <c:pt idx="3">
                  <c:v>0.68</c:v>
                </c:pt>
                <c:pt idx="4">
                  <c:v>0.52</c:v>
                </c:pt>
              </c:numCache>
            </c:numRef>
          </c:val>
          <c:extLst>
            <c:ext xmlns:c16="http://schemas.microsoft.com/office/drawing/2014/chart" uri="{C3380CC4-5D6E-409C-BE32-E72D297353CC}">
              <c16:uniqueId val="{00000000-A64F-4E8C-8B6B-5B21570F72A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0.63</c:v>
                </c:pt>
              </c:numCache>
            </c:numRef>
          </c:val>
          <c:smooth val="0"/>
          <c:extLst>
            <c:ext xmlns:c16="http://schemas.microsoft.com/office/drawing/2014/chart" uri="{C3380CC4-5D6E-409C-BE32-E72D297353CC}">
              <c16:uniqueId val="{00000001-A64F-4E8C-8B6B-5B21570F72A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67.36</c:v>
                </c:pt>
                <c:pt idx="1">
                  <c:v>67.94</c:v>
                </c:pt>
                <c:pt idx="2">
                  <c:v>68.010000000000005</c:v>
                </c:pt>
                <c:pt idx="3">
                  <c:v>67.81</c:v>
                </c:pt>
                <c:pt idx="4">
                  <c:v>66.930000000000007</c:v>
                </c:pt>
              </c:numCache>
            </c:numRef>
          </c:val>
          <c:extLst>
            <c:ext xmlns:c16="http://schemas.microsoft.com/office/drawing/2014/chart" uri="{C3380CC4-5D6E-409C-BE32-E72D297353CC}">
              <c16:uniqueId val="{00000000-91A0-4EED-9076-D1EE069EC24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59.46</c:v>
                </c:pt>
              </c:numCache>
            </c:numRef>
          </c:val>
          <c:smooth val="0"/>
          <c:extLst>
            <c:ext xmlns:c16="http://schemas.microsoft.com/office/drawing/2014/chart" uri="{C3380CC4-5D6E-409C-BE32-E72D297353CC}">
              <c16:uniqueId val="{00000001-91A0-4EED-9076-D1EE069EC24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90.61</c:v>
                </c:pt>
                <c:pt idx="1">
                  <c:v>90.05</c:v>
                </c:pt>
                <c:pt idx="2">
                  <c:v>88.59</c:v>
                </c:pt>
                <c:pt idx="3">
                  <c:v>87.97</c:v>
                </c:pt>
                <c:pt idx="4">
                  <c:v>88.62</c:v>
                </c:pt>
              </c:numCache>
            </c:numRef>
          </c:val>
          <c:extLst>
            <c:ext xmlns:c16="http://schemas.microsoft.com/office/drawing/2014/chart" uri="{C3380CC4-5D6E-409C-BE32-E72D297353CC}">
              <c16:uniqueId val="{00000000-1E00-4DC4-A75F-19E5BB1E17B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87.41</c:v>
                </c:pt>
              </c:numCache>
            </c:numRef>
          </c:val>
          <c:smooth val="0"/>
          <c:extLst>
            <c:ext xmlns:c16="http://schemas.microsoft.com/office/drawing/2014/chart" uri="{C3380CC4-5D6E-409C-BE32-E72D297353CC}">
              <c16:uniqueId val="{00000001-1E00-4DC4-A75F-19E5BB1E17B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113.39</c:v>
                </c:pt>
                <c:pt idx="1">
                  <c:v>115.71</c:v>
                </c:pt>
                <c:pt idx="2">
                  <c:v>112.61</c:v>
                </c:pt>
                <c:pt idx="3">
                  <c:v>112.37</c:v>
                </c:pt>
                <c:pt idx="4">
                  <c:v>111.44</c:v>
                </c:pt>
              </c:numCache>
            </c:numRef>
          </c:val>
          <c:extLst>
            <c:ext xmlns:c16="http://schemas.microsoft.com/office/drawing/2014/chart" uri="{C3380CC4-5D6E-409C-BE32-E72D297353CC}">
              <c16:uniqueId val="{00000000-43C2-4FC8-811B-BC35B58ACA3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111.44</c:v>
                </c:pt>
              </c:numCache>
            </c:numRef>
          </c:val>
          <c:smooth val="0"/>
          <c:extLst>
            <c:ext xmlns:c16="http://schemas.microsoft.com/office/drawing/2014/chart" uri="{C3380CC4-5D6E-409C-BE32-E72D297353CC}">
              <c16:uniqueId val="{00000001-43C2-4FC8-811B-BC35B58ACA3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38.06</c:v>
                </c:pt>
                <c:pt idx="1">
                  <c:v>39.119999999999997</c:v>
                </c:pt>
                <c:pt idx="2">
                  <c:v>40.35</c:v>
                </c:pt>
                <c:pt idx="3">
                  <c:v>41.1</c:v>
                </c:pt>
                <c:pt idx="4">
                  <c:v>42.43</c:v>
                </c:pt>
              </c:numCache>
            </c:numRef>
          </c:val>
          <c:extLst>
            <c:ext xmlns:c16="http://schemas.microsoft.com/office/drawing/2014/chart" uri="{C3380CC4-5D6E-409C-BE32-E72D297353CC}">
              <c16:uniqueId val="{00000000-6247-44BA-95F7-CD427DE9256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47.62</c:v>
                </c:pt>
              </c:numCache>
            </c:numRef>
          </c:val>
          <c:smooth val="0"/>
          <c:extLst>
            <c:ext xmlns:c16="http://schemas.microsoft.com/office/drawing/2014/chart" uri="{C3380CC4-5D6E-409C-BE32-E72D297353CC}">
              <c16:uniqueId val="{00000001-6247-44BA-95F7-CD427DE9256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8.94</c:v>
                </c:pt>
                <c:pt idx="1">
                  <c:v>8.5</c:v>
                </c:pt>
                <c:pt idx="2">
                  <c:v>8.0399999999999991</c:v>
                </c:pt>
                <c:pt idx="3">
                  <c:v>8</c:v>
                </c:pt>
                <c:pt idx="4">
                  <c:v>7.62</c:v>
                </c:pt>
              </c:numCache>
            </c:numRef>
          </c:val>
          <c:extLst>
            <c:ext xmlns:c16="http://schemas.microsoft.com/office/drawing/2014/chart" uri="{C3380CC4-5D6E-409C-BE32-E72D297353CC}">
              <c16:uniqueId val="{00000000-CBF0-4878-90EC-A053099F5B9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16.27</c:v>
                </c:pt>
              </c:numCache>
            </c:numRef>
          </c:val>
          <c:smooth val="0"/>
          <c:extLst>
            <c:ext xmlns:c16="http://schemas.microsoft.com/office/drawing/2014/chart" uri="{C3380CC4-5D6E-409C-BE32-E72D297353CC}">
              <c16:uniqueId val="{00000001-CBF0-4878-90EC-A053099F5B9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370-407A-AE11-91318E52971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1.03</c:v>
                </c:pt>
              </c:numCache>
            </c:numRef>
          </c:val>
          <c:smooth val="0"/>
          <c:extLst>
            <c:ext xmlns:c16="http://schemas.microsoft.com/office/drawing/2014/chart" uri="{C3380CC4-5D6E-409C-BE32-E72D297353CC}">
              <c16:uniqueId val="{00000001-F370-407A-AE11-91318E52971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222.66</c:v>
                </c:pt>
                <c:pt idx="1">
                  <c:v>237.89</c:v>
                </c:pt>
                <c:pt idx="2">
                  <c:v>178.31</c:v>
                </c:pt>
                <c:pt idx="3">
                  <c:v>197.7</c:v>
                </c:pt>
                <c:pt idx="4">
                  <c:v>198.65</c:v>
                </c:pt>
              </c:numCache>
            </c:numRef>
          </c:val>
          <c:extLst>
            <c:ext xmlns:c16="http://schemas.microsoft.com/office/drawing/2014/chart" uri="{C3380CC4-5D6E-409C-BE32-E72D297353CC}">
              <c16:uniqueId val="{00000000-D8BC-48E2-9CA2-BB363EC9F20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349.83</c:v>
                </c:pt>
              </c:numCache>
            </c:numRef>
          </c:val>
          <c:smooth val="0"/>
          <c:extLst>
            <c:ext xmlns:c16="http://schemas.microsoft.com/office/drawing/2014/chart" uri="{C3380CC4-5D6E-409C-BE32-E72D297353CC}">
              <c16:uniqueId val="{00000001-D8BC-48E2-9CA2-BB363EC9F20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582.83000000000004</c:v>
                </c:pt>
                <c:pt idx="1">
                  <c:v>564.52</c:v>
                </c:pt>
                <c:pt idx="2">
                  <c:v>550.98</c:v>
                </c:pt>
                <c:pt idx="3">
                  <c:v>551.66</c:v>
                </c:pt>
                <c:pt idx="4">
                  <c:v>542.48</c:v>
                </c:pt>
              </c:numCache>
            </c:numRef>
          </c:val>
          <c:extLst>
            <c:ext xmlns:c16="http://schemas.microsoft.com/office/drawing/2014/chart" uri="{C3380CC4-5D6E-409C-BE32-E72D297353CC}">
              <c16:uniqueId val="{00000000-6B72-480A-B3B1-3EBF943FE9C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314.87</c:v>
                </c:pt>
              </c:numCache>
            </c:numRef>
          </c:val>
          <c:smooth val="0"/>
          <c:extLst>
            <c:ext xmlns:c16="http://schemas.microsoft.com/office/drawing/2014/chart" uri="{C3380CC4-5D6E-409C-BE32-E72D297353CC}">
              <c16:uniqueId val="{00000001-6B72-480A-B3B1-3EBF943FE9C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106.14</c:v>
                </c:pt>
                <c:pt idx="1">
                  <c:v>108.6</c:v>
                </c:pt>
                <c:pt idx="2">
                  <c:v>104.32</c:v>
                </c:pt>
                <c:pt idx="3">
                  <c:v>104.11</c:v>
                </c:pt>
                <c:pt idx="4">
                  <c:v>102.05</c:v>
                </c:pt>
              </c:numCache>
            </c:numRef>
          </c:val>
          <c:extLst>
            <c:ext xmlns:c16="http://schemas.microsoft.com/office/drawing/2014/chart" uri="{C3380CC4-5D6E-409C-BE32-E72D297353CC}">
              <c16:uniqueId val="{00000000-A024-4088-85F0-E21542C952F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103.54</c:v>
                </c:pt>
              </c:numCache>
            </c:numRef>
          </c:val>
          <c:smooth val="0"/>
          <c:extLst>
            <c:ext xmlns:c16="http://schemas.microsoft.com/office/drawing/2014/chart" uri="{C3380CC4-5D6E-409C-BE32-E72D297353CC}">
              <c16:uniqueId val="{00000001-A024-4088-85F0-E21542C952F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137.34</c:v>
                </c:pt>
                <c:pt idx="1">
                  <c:v>134.36000000000001</c:v>
                </c:pt>
                <c:pt idx="2">
                  <c:v>141.5</c:v>
                </c:pt>
                <c:pt idx="3">
                  <c:v>141.5</c:v>
                </c:pt>
                <c:pt idx="4">
                  <c:v>145.25</c:v>
                </c:pt>
              </c:numCache>
            </c:numRef>
          </c:val>
          <c:extLst>
            <c:ext xmlns:c16="http://schemas.microsoft.com/office/drawing/2014/chart" uri="{C3380CC4-5D6E-409C-BE32-E72D297353CC}">
              <c16:uniqueId val="{00000000-8B70-4D55-8150-3DFBED70707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167.46</c:v>
                </c:pt>
              </c:numCache>
            </c:numRef>
          </c:val>
          <c:smooth val="0"/>
          <c:extLst>
            <c:ext xmlns:c16="http://schemas.microsoft.com/office/drawing/2014/chart" uri="{C3380CC4-5D6E-409C-BE32-E72D297353CC}">
              <c16:uniqueId val="{00000001-8B70-4D55-8150-3DFBED70707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37" zoomScaleNormal="100" workbookViewId="0">
      <selection activeCell="AG45" sqref="A45:XFD4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熊本県　荒尾市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A4</v>
      </c>
      <c r="X8" s="82"/>
      <c r="Y8" s="82"/>
      <c r="Z8" s="82"/>
      <c r="AA8" s="82"/>
      <c r="AB8" s="82"/>
      <c r="AC8" s="82"/>
      <c r="AD8" s="82" t="str">
        <f>データ!$M$6</f>
        <v>自治体職員</v>
      </c>
      <c r="AE8" s="82"/>
      <c r="AF8" s="82"/>
      <c r="AG8" s="82"/>
      <c r="AH8" s="82"/>
      <c r="AI8" s="82"/>
      <c r="AJ8" s="82"/>
      <c r="AK8" s="4"/>
      <c r="AL8" s="70">
        <f>データ!$R$6</f>
        <v>52822</v>
      </c>
      <c r="AM8" s="70"/>
      <c r="AN8" s="70"/>
      <c r="AO8" s="70"/>
      <c r="AP8" s="70"/>
      <c r="AQ8" s="70"/>
      <c r="AR8" s="70"/>
      <c r="AS8" s="70"/>
      <c r="AT8" s="66">
        <f>データ!$S$6</f>
        <v>57.37</v>
      </c>
      <c r="AU8" s="67"/>
      <c r="AV8" s="67"/>
      <c r="AW8" s="67"/>
      <c r="AX8" s="67"/>
      <c r="AY8" s="67"/>
      <c r="AZ8" s="67"/>
      <c r="BA8" s="67"/>
      <c r="BB8" s="69">
        <f>データ!$T$6</f>
        <v>920.73</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61.24</v>
      </c>
      <c r="J10" s="67"/>
      <c r="K10" s="67"/>
      <c r="L10" s="67"/>
      <c r="M10" s="67"/>
      <c r="N10" s="67"/>
      <c r="O10" s="68"/>
      <c r="P10" s="69">
        <f>データ!$P$6</f>
        <v>95.76</v>
      </c>
      <c r="Q10" s="69"/>
      <c r="R10" s="69"/>
      <c r="S10" s="69"/>
      <c r="T10" s="69"/>
      <c r="U10" s="69"/>
      <c r="V10" s="69"/>
      <c r="W10" s="70">
        <f>データ!$Q$6</f>
        <v>2700</v>
      </c>
      <c r="X10" s="70"/>
      <c r="Y10" s="70"/>
      <c r="Z10" s="70"/>
      <c r="AA10" s="70"/>
      <c r="AB10" s="70"/>
      <c r="AC10" s="70"/>
      <c r="AD10" s="2"/>
      <c r="AE10" s="2"/>
      <c r="AF10" s="2"/>
      <c r="AG10" s="2"/>
      <c r="AH10" s="4"/>
      <c r="AI10" s="4"/>
      <c r="AJ10" s="4"/>
      <c r="AK10" s="4"/>
      <c r="AL10" s="70">
        <f>データ!$U$6</f>
        <v>50298</v>
      </c>
      <c r="AM10" s="70"/>
      <c r="AN10" s="70"/>
      <c r="AO10" s="70"/>
      <c r="AP10" s="70"/>
      <c r="AQ10" s="70"/>
      <c r="AR10" s="70"/>
      <c r="AS10" s="70"/>
      <c r="AT10" s="66">
        <f>データ!$V$6</f>
        <v>25</v>
      </c>
      <c r="AU10" s="67"/>
      <c r="AV10" s="67"/>
      <c r="AW10" s="67"/>
      <c r="AX10" s="67"/>
      <c r="AY10" s="67"/>
      <c r="AZ10" s="67"/>
      <c r="BA10" s="67"/>
      <c r="BB10" s="69">
        <f>データ!$W$6</f>
        <v>2011.92</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104</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105</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106</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vQQKa/t8el8BKU2WHTaRpin/rS7PTd8VlSl4eJGp75Kk61YpgnD9vnVuSnvjAZaADc3LlvtuBUpJZ7ZHD2V7Lw==" saltValue="4S2LS3sA7tHY21883UJa6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27</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52</v>
      </c>
      <c r="B4" s="31"/>
      <c r="C4" s="31"/>
      <c r="D4" s="31"/>
      <c r="E4" s="31"/>
      <c r="F4" s="31"/>
      <c r="G4" s="31"/>
      <c r="H4" s="90"/>
      <c r="I4" s="91"/>
      <c r="J4" s="91"/>
      <c r="K4" s="91"/>
      <c r="L4" s="91"/>
      <c r="M4" s="91"/>
      <c r="N4" s="91"/>
      <c r="O4" s="91"/>
      <c r="P4" s="91"/>
      <c r="Q4" s="91"/>
      <c r="R4" s="91"/>
      <c r="S4" s="91"/>
      <c r="T4" s="91"/>
      <c r="U4" s="91"/>
      <c r="V4" s="91"/>
      <c r="W4" s="92"/>
      <c r="X4" s="86" t="s">
        <v>53</v>
      </c>
      <c r="Y4" s="86"/>
      <c r="Z4" s="86"/>
      <c r="AA4" s="86"/>
      <c r="AB4" s="86"/>
      <c r="AC4" s="86"/>
      <c r="AD4" s="86"/>
      <c r="AE4" s="86"/>
      <c r="AF4" s="86"/>
      <c r="AG4" s="86"/>
      <c r="AH4" s="86"/>
      <c r="AI4" s="86" t="s">
        <v>54</v>
      </c>
      <c r="AJ4" s="86"/>
      <c r="AK4" s="86"/>
      <c r="AL4" s="86"/>
      <c r="AM4" s="86"/>
      <c r="AN4" s="86"/>
      <c r="AO4" s="86"/>
      <c r="AP4" s="86"/>
      <c r="AQ4" s="86"/>
      <c r="AR4" s="86"/>
      <c r="AS4" s="86"/>
      <c r="AT4" s="86" t="s">
        <v>55</v>
      </c>
      <c r="AU4" s="86"/>
      <c r="AV4" s="86"/>
      <c r="AW4" s="86"/>
      <c r="AX4" s="86"/>
      <c r="AY4" s="86"/>
      <c r="AZ4" s="86"/>
      <c r="BA4" s="86"/>
      <c r="BB4" s="86"/>
      <c r="BC4" s="86"/>
      <c r="BD4" s="86"/>
      <c r="BE4" s="86" t="s">
        <v>56</v>
      </c>
      <c r="BF4" s="86"/>
      <c r="BG4" s="86"/>
      <c r="BH4" s="86"/>
      <c r="BI4" s="86"/>
      <c r="BJ4" s="86"/>
      <c r="BK4" s="86"/>
      <c r="BL4" s="86"/>
      <c r="BM4" s="86"/>
      <c r="BN4" s="86"/>
      <c r="BO4" s="86"/>
      <c r="BP4" s="86" t="s">
        <v>57</v>
      </c>
      <c r="BQ4" s="86"/>
      <c r="BR4" s="86"/>
      <c r="BS4" s="86"/>
      <c r="BT4" s="86"/>
      <c r="BU4" s="86"/>
      <c r="BV4" s="86"/>
      <c r="BW4" s="86"/>
      <c r="BX4" s="86"/>
      <c r="BY4" s="86"/>
      <c r="BZ4" s="86"/>
      <c r="CA4" s="86" t="s">
        <v>58</v>
      </c>
      <c r="CB4" s="86"/>
      <c r="CC4" s="86"/>
      <c r="CD4" s="86"/>
      <c r="CE4" s="86"/>
      <c r="CF4" s="86"/>
      <c r="CG4" s="86"/>
      <c r="CH4" s="86"/>
      <c r="CI4" s="86"/>
      <c r="CJ4" s="86"/>
      <c r="CK4" s="86"/>
      <c r="CL4" s="86" t="s">
        <v>59</v>
      </c>
      <c r="CM4" s="86"/>
      <c r="CN4" s="86"/>
      <c r="CO4" s="86"/>
      <c r="CP4" s="86"/>
      <c r="CQ4" s="86"/>
      <c r="CR4" s="86"/>
      <c r="CS4" s="86"/>
      <c r="CT4" s="86"/>
      <c r="CU4" s="86"/>
      <c r="CV4" s="86"/>
      <c r="CW4" s="86" t="s">
        <v>60</v>
      </c>
      <c r="CX4" s="86"/>
      <c r="CY4" s="86"/>
      <c r="CZ4" s="86"/>
      <c r="DA4" s="86"/>
      <c r="DB4" s="86"/>
      <c r="DC4" s="86"/>
      <c r="DD4" s="86"/>
      <c r="DE4" s="86"/>
      <c r="DF4" s="86"/>
      <c r="DG4" s="86"/>
      <c r="DH4" s="86" t="s">
        <v>61</v>
      </c>
      <c r="DI4" s="86"/>
      <c r="DJ4" s="86"/>
      <c r="DK4" s="86"/>
      <c r="DL4" s="86"/>
      <c r="DM4" s="86"/>
      <c r="DN4" s="86"/>
      <c r="DO4" s="86"/>
      <c r="DP4" s="86"/>
      <c r="DQ4" s="86"/>
      <c r="DR4" s="86"/>
      <c r="DS4" s="86" t="s">
        <v>62</v>
      </c>
      <c r="DT4" s="86"/>
      <c r="DU4" s="86"/>
      <c r="DV4" s="86"/>
      <c r="DW4" s="86"/>
      <c r="DX4" s="86"/>
      <c r="DY4" s="86"/>
      <c r="DZ4" s="86"/>
      <c r="EA4" s="86"/>
      <c r="EB4" s="86"/>
      <c r="EC4" s="86"/>
      <c r="ED4" s="86" t="s">
        <v>63</v>
      </c>
      <c r="EE4" s="86"/>
      <c r="EF4" s="86"/>
      <c r="EG4" s="86"/>
      <c r="EH4" s="86"/>
      <c r="EI4" s="86"/>
      <c r="EJ4" s="86"/>
      <c r="EK4" s="86"/>
      <c r="EL4" s="86"/>
      <c r="EM4" s="86"/>
      <c r="EN4" s="86"/>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2018</v>
      </c>
      <c r="C6" s="34">
        <f t="shared" ref="C6:W6" si="3">C7</f>
        <v>432041</v>
      </c>
      <c r="D6" s="34">
        <f t="shared" si="3"/>
        <v>46</v>
      </c>
      <c r="E6" s="34">
        <f t="shared" si="3"/>
        <v>1</v>
      </c>
      <c r="F6" s="34">
        <f t="shared" si="3"/>
        <v>0</v>
      </c>
      <c r="G6" s="34">
        <f t="shared" si="3"/>
        <v>1</v>
      </c>
      <c r="H6" s="34" t="str">
        <f t="shared" si="3"/>
        <v>熊本県　荒尾市</v>
      </c>
      <c r="I6" s="34" t="str">
        <f t="shared" si="3"/>
        <v>法適用</v>
      </c>
      <c r="J6" s="34" t="str">
        <f t="shared" si="3"/>
        <v>水道事業</v>
      </c>
      <c r="K6" s="34" t="str">
        <f t="shared" si="3"/>
        <v>末端給水事業</v>
      </c>
      <c r="L6" s="34" t="str">
        <f t="shared" si="3"/>
        <v>A4</v>
      </c>
      <c r="M6" s="34" t="str">
        <f t="shared" si="3"/>
        <v>自治体職員</v>
      </c>
      <c r="N6" s="35" t="str">
        <f t="shared" si="3"/>
        <v>-</v>
      </c>
      <c r="O6" s="35">
        <f t="shared" si="3"/>
        <v>61.24</v>
      </c>
      <c r="P6" s="35">
        <f t="shared" si="3"/>
        <v>95.76</v>
      </c>
      <c r="Q6" s="35">
        <f t="shared" si="3"/>
        <v>2700</v>
      </c>
      <c r="R6" s="35">
        <f t="shared" si="3"/>
        <v>52822</v>
      </c>
      <c r="S6" s="35">
        <f t="shared" si="3"/>
        <v>57.37</v>
      </c>
      <c r="T6" s="35">
        <f t="shared" si="3"/>
        <v>920.73</v>
      </c>
      <c r="U6" s="35">
        <f t="shared" si="3"/>
        <v>50298</v>
      </c>
      <c r="V6" s="35">
        <f t="shared" si="3"/>
        <v>25</v>
      </c>
      <c r="W6" s="35">
        <f t="shared" si="3"/>
        <v>2011.92</v>
      </c>
      <c r="X6" s="36">
        <f>IF(X7="",NA(),X7)</f>
        <v>113.39</v>
      </c>
      <c r="Y6" s="36">
        <f t="shared" ref="Y6:AG6" si="4">IF(Y7="",NA(),Y7)</f>
        <v>115.71</v>
      </c>
      <c r="Z6" s="36">
        <f t="shared" si="4"/>
        <v>112.61</v>
      </c>
      <c r="AA6" s="36">
        <f t="shared" si="4"/>
        <v>112.37</v>
      </c>
      <c r="AB6" s="36">
        <f t="shared" si="4"/>
        <v>111.44</v>
      </c>
      <c r="AC6" s="36">
        <f t="shared" si="4"/>
        <v>111.96</v>
      </c>
      <c r="AD6" s="36">
        <f t="shared" si="4"/>
        <v>112.69</v>
      </c>
      <c r="AE6" s="36">
        <f t="shared" si="4"/>
        <v>113.16</v>
      </c>
      <c r="AF6" s="36">
        <f t="shared" si="4"/>
        <v>112.15</v>
      </c>
      <c r="AG6" s="36">
        <f t="shared" si="4"/>
        <v>111.44</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0.54</v>
      </c>
      <c r="AP6" s="36">
        <f t="shared" si="5"/>
        <v>0.68</v>
      </c>
      <c r="AQ6" s="36">
        <f t="shared" si="5"/>
        <v>1</v>
      </c>
      <c r="AR6" s="36">
        <f t="shared" si="5"/>
        <v>1.03</v>
      </c>
      <c r="AS6" s="35" t="str">
        <f>IF(AS7="","",IF(AS7="-","【-】","【"&amp;SUBSTITUTE(TEXT(AS7,"#,##0.00"),"-","△")&amp;"】"))</f>
        <v>【1.05】</v>
      </c>
      <c r="AT6" s="36">
        <f>IF(AT7="",NA(),AT7)</f>
        <v>222.66</v>
      </c>
      <c r="AU6" s="36">
        <f t="shared" ref="AU6:BC6" si="6">IF(AU7="",NA(),AU7)</f>
        <v>237.89</v>
      </c>
      <c r="AV6" s="36">
        <f t="shared" si="6"/>
        <v>178.31</v>
      </c>
      <c r="AW6" s="36">
        <f t="shared" si="6"/>
        <v>197.7</v>
      </c>
      <c r="AX6" s="36">
        <f t="shared" si="6"/>
        <v>198.65</v>
      </c>
      <c r="AY6" s="36">
        <f t="shared" si="6"/>
        <v>335.95</v>
      </c>
      <c r="AZ6" s="36">
        <f t="shared" si="6"/>
        <v>346.59</v>
      </c>
      <c r="BA6" s="36">
        <f t="shared" si="6"/>
        <v>357.82</v>
      </c>
      <c r="BB6" s="36">
        <f t="shared" si="6"/>
        <v>355.5</v>
      </c>
      <c r="BC6" s="36">
        <f t="shared" si="6"/>
        <v>349.83</v>
      </c>
      <c r="BD6" s="35" t="str">
        <f>IF(BD7="","",IF(BD7="-","【-】","【"&amp;SUBSTITUTE(TEXT(BD7,"#,##0.00"),"-","△")&amp;"】"))</f>
        <v>【261.93】</v>
      </c>
      <c r="BE6" s="36">
        <f>IF(BE7="",NA(),BE7)</f>
        <v>582.83000000000004</v>
      </c>
      <c r="BF6" s="36">
        <f t="shared" ref="BF6:BN6" si="7">IF(BF7="",NA(),BF7)</f>
        <v>564.52</v>
      </c>
      <c r="BG6" s="36">
        <f t="shared" si="7"/>
        <v>550.98</v>
      </c>
      <c r="BH6" s="36">
        <f t="shared" si="7"/>
        <v>551.66</v>
      </c>
      <c r="BI6" s="36">
        <f t="shared" si="7"/>
        <v>542.48</v>
      </c>
      <c r="BJ6" s="36">
        <f t="shared" si="7"/>
        <v>319.82</v>
      </c>
      <c r="BK6" s="36">
        <f t="shared" si="7"/>
        <v>312.02999999999997</v>
      </c>
      <c r="BL6" s="36">
        <f t="shared" si="7"/>
        <v>307.45999999999998</v>
      </c>
      <c r="BM6" s="36">
        <f t="shared" si="7"/>
        <v>312.58</v>
      </c>
      <c r="BN6" s="36">
        <f t="shared" si="7"/>
        <v>314.87</v>
      </c>
      <c r="BO6" s="35" t="str">
        <f>IF(BO7="","",IF(BO7="-","【-】","【"&amp;SUBSTITUTE(TEXT(BO7,"#,##0.00"),"-","△")&amp;"】"))</f>
        <v>【270.46】</v>
      </c>
      <c r="BP6" s="36">
        <f>IF(BP7="",NA(),BP7)</f>
        <v>106.14</v>
      </c>
      <c r="BQ6" s="36">
        <f t="shared" ref="BQ6:BY6" si="8">IF(BQ7="",NA(),BQ7)</f>
        <v>108.6</v>
      </c>
      <c r="BR6" s="36">
        <f t="shared" si="8"/>
        <v>104.32</v>
      </c>
      <c r="BS6" s="36">
        <f t="shared" si="8"/>
        <v>104.11</v>
      </c>
      <c r="BT6" s="36">
        <f t="shared" si="8"/>
        <v>102.05</v>
      </c>
      <c r="BU6" s="36">
        <f t="shared" si="8"/>
        <v>105.21</v>
      </c>
      <c r="BV6" s="36">
        <f t="shared" si="8"/>
        <v>105.71</v>
      </c>
      <c r="BW6" s="36">
        <f t="shared" si="8"/>
        <v>106.01</v>
      </c>
      <c r="BX6" s="36">
        <f t="shared" si="8"/>
        <v>104.57</v>
      </c>
      <c r="BY6" s="36">
        <f t="shared" si="8"/>
        <v>103.54</v>
      </c>
      <c r="BZ6" s="35" t="str">
        <f>IF(BZ7="","",IF(BZ7="-","【-】","【"&amp;SUBSTITUTE(TEXT(BZ7,"#,##0.00"),"-","△")&amp;"】"))</f>
        <v>【103.91】</v>
      </c>
      <c r="CA6" s="36">
        <f>IF(CA7="",NA(),CA7)</f>
        <v>137.34</v>
      </c>
      <c r="CB6" s="36">
        <f t="shared" ref="CB6:CJ6" si="9">IF(CB7="",NA(),CB7)</f>
        <v>134.36000000000001</v>
      </c>
      <c r="CC6" s="36">
        <f t="shared" si="9"/>
        <v>141.5</v>
      </c>
      <c r="CD6" s="36">
        <f t="shared" si="9"/>
        <v>141.5</v>
      </c>
      <c r="CE6" s="36">
        <f t="shared" si="9"/>
        <v>145.25</v>
      </c>
      <c r="CF6" s="36">
        <f t="shared" si="9"/>
        <v>162.59</v>
      </c>
      <c r="CG6" s="36">
        <f t="shared" si="9"/>
        <v>162.15</v>
      </c>
      <c r="CH6" s="36">
        <f t="shared" si="9"/>
        <v>162.24</v>
      </c>
      <c r="CI6" s="36">
        <f t="shared" si="9"/>
        <v>165.47</v>
      </c>
      <c r="CJ6" s="36">
        <f t="shared" si="9"/>
        <v>167.46</v>
      </c>
      <c r="CK6" s="35" t="str">
        <f>IF(CK7="","",IF(CK7="-","【-】","【"&amp;SUBSTITUTE(TEXT(CK7,"#,##0.00"),"-","△")&amp;"】"))</f>
        <v>【167.11】</v>
      </c>
      <c r="CL6" s="36">
        <f>IF(CL7="",NA(),CL7)</f>
        <v>67.36</v>
      </c>
      <c r="CM6" s="36">
        <f t="shared" ref="CM6:CU6" si="10">IF(CM7="",NA(),CM7)</f>
        <v>67.94</v>
      </c>
      <c r="CN6" s="36">
        <f t="shared" si="10"/>
        <v>68.010000000000005</v>
      </c>
      <c r="CO6" s="36">
        <f t="shared" si="10"/>
        <v>67.81</v>
      </c>
      <c r="CP6" s="36">
        <f t="shared" si="10"/>
        <v>66.930000000000007</v>
      </c>
      <c r="CQ6" s="36">
        <f t="shared" si="10"/>
        <v>59.17</v>
      </c>
      <c r="CR6" s="36">
        <f t="shared" si="10"/>
        <v>59.34</v>
      </c>
      <c r="CS6" s="36">
        <f t="shared" si="10"/>
        <v>59.11</v>
      </c>
      <c r="CT6" s="36">
        <f t="shared" si="10"/>
        <v>59.74</v>
      </c>
      <c r="CU6" s="36">
        <f t="shared" si="10"/>
        <v>59.46</v>
      </c>
      <c r="CV6" s="35" t="str">
        <f>IF(CV7="","",IF(CV7="-","【-】","【"&amp;SUBSTITUTE(TEXT(CV7,"#,##0.00"),"-","△")&amp;"】"))</f>
        <v>【60.27】</v>
      </c>
      <c r="CW6" s="36">
        <f>IF(CW7="",NA(),CW7)</f>
        <v>90.61</v>
      </c>
      <c r="CX6" s="36">
        <f t="shared" ref="CX6:DF6" si="11">IF(CX7="",NA(),CX7)</f>
        <v>90.05</v>
      </c>
      <c r="CY6" s="36">
        <f t="shared" si="11"/>
        <v>88.59</v>
      </c>
      <c r="CZ6" s="36">
        <f t="shared" si="11"/>
        <v>87.97</v>
      </c>
      <c r="DA6" s="36">
        <f t="shared" si="11"/>
        <v>88.62</v>
      </c>
      <c r="DB6" s="36">
        <f t="shared" si="11"/>
        <v>87.6</v>
      </c>
      <c r="DC6" s="36">
        <f t="shared" si="11"/>
        <v>87.74</v>
      </c>
      <c r="DD6" s="36">
        <f t="shared" si="11"/>
        <v>87.91</v>
      </c>
      <c r="DE6" s="36">
        <f t="shared" si="11"/>
        <v>87.28</v>
      </c>
      <c r="DF6" s="36">
        <f t="shared" si="11"/>
        <v>87.41</v>
      </c>
      <c r="DG6" s="35" t="str">
        <f>IF(DG7="","",IF(DG7="-","【-】","【"&amp;SUBSTITUTE(TEXT(DG7,"#,##0.00"),"-","△")&amp;"】"))</f>
        <v>【89.92】</v>
      </c>
      <c r="DH6" s="36">
        <f>IF(DH7="",NA(),DH7)</f>
        <v>38.06</v>
      </c>
      <c r="DI6" s="36">
        <f t="shared" ref="DI6:DQ6" si="12">IF(DI7="",NA(),DI7)</f>
        <v>39.119999999999997</v>
      </c>
      <c r="DJ6" s="36">
        <f t="shared" si="12"/>
        <v>40.35</v>
      </c>
      <c r="DK6" s="36">
        <f t="shared" si="12"/>
        <v>41.1</v>
      </c>
      <c r="DL6" s="36">
        <f t="shared" si="12"/>
        <v>42.43</v>
      </c>
      <c r="DM6" s="36">
        <f t="shared" si="12"/>
        <v>45.25</v>
      </c>
      <c r="DN6" s="36">
        <f t="shared" si="12"/>
        <v>46.27</v>
      </c>
      <c r="DO6" s="36">
        <f t="shared" si="12"/>
        <v>46.88</v>
      </c>
      <c r="DP6" s="36">
        <f t="shared" si="12"/>
        <v>46.94</v>
      </c>
      <c r="DQ6" s="36">
        <f t="shared" si="12"/>
        <v>47.62</v>
      </c>
      <c r="DR6" s="35" t="str">
        <f>IF(DR7="","",IF(DR7="-","【-】","【"&amp;SUBSTITUTE(TEXT(DR7,"#,##0.00"),"-","△")&amp;"】"))</f>
        <v>【48.85】</v>
      </c>
      <c r="DS6" s="36">
        <f>IF(DS7="",NA(),DS7)</f>
        <v>8.94</v>
      </c>
      <c r="DT6" s="36">
        <f t="shared" ref="DT6:EB6" si="13">IF(DT7="",NA(),DT7)</f>
        <v>8.5</v>
      </c>
      <c r="DU6" s="36">
        <f t="shared" si="13"/>
        <v>8.0399999999999991</v>
      </c>
      <c r="DV6" s="36">
        <f t="shared" si="13"/>
        <v>8</v>
      </c>
      <c r="DW6" s="36">
        <f t="shared" si="13"/>
        <v>7.62</v>
      </c>
      <c r="DX6" s="36">
        <f t="shared" si="13"/>
        <v>10.71</v>
      </c>
      <c r="DY6" s="36">
        <f t="shared" si="13"/>
        <v>10.93</v>
      </c>
      <c r="DZ6" s="36">
        <f t="shared" si="13"/>
        <v>13.39</v>
      </c>
      <c r="EA6" s="36">
        <f t="shared" si="13"/>
        <v>14.48</v>
      </c>
      <c r="EB6" s="36">
        <f t="shared" si="13"/>
        <v>16.27</v>
      </c>
      <c r="EC6" s="35" t="str">
        <f>IF(EC7="","",IF(EC7="-","【-】","【"&amp;SUBSTITUTE(TEXT(EC7,"#,##0.00"),"-","△")&amp;"】"))</f>
        <v>【17.80】</v>
      </c>
      <c r="ED6" s="36">
        <f>IF(ED7="",NA(),ED7)</f>
        <v>0.47</v>
      </c>
      <c r="EE6" s="36">
        <f t="shared" ref="EE6:EM6" si="14">IF(EE7="",NA(),EE7)</f>
        <v>0.89</v>
      </c>
      <c r="EF6" s="36">
        <f t="shared" si="14"/>
        <v>0.63</v>
      </c>
      <c r="EG6" s="36">
        <f t="shared" si="14"/>
        <v>0.68</v>
      </c>
      <c r="EH6" s="36">
        <f t="shared" si="14"/>
        <v>0.52</v>
      </c>
      <c r="EI6" s="36">
        <f t="shared" si="14"/>
        <v>0.72</v>
      </c>
      <c r="EJ6" s="36">
        <f t="shared" si="14"/>
        <v>0.71</v>
      </c>
      <c r="EK6" s="36">
        <f t="shared" si="14"/>
        <v>0.71</v>
      </c>
      <c r="EL6" s="36">
        <f t="shared" si="14"/>
        <v>0.75</v>
      </c>
      <c r="EM6" s="36">
        <f t="shared" si="14"/>
        <v>0.63</v>
      </c>
      <c r="EN6" s="35" t="str">
        <f>IF(EN7="","",IF(EN7="-","【-】","【"&amp;SUBSTITUTE(TEXT(EN7,"#,##0.00"),"-","△")&amp;"】"))</f>
        <v>【0.70】</v>
      </c>
    </row>
    <row r="7" spans="1:144" s="37" customFormat="1" x14ac:dyDescent="0.15">
      <c r="A7" s="29"/>
      <c r="B7" s="38">
        <v>2018</v>
      </c>
      <c r="C7" s="38">
        <v>432041</v>
      </c>
      <c r="D7" s="38">
        <v>46</v>
      </c>
      <c r="E7" s="38">
        <v>1</v>
      </c>
      <c r="F7" s="38">
        <v>0</v>
      </c>
      <c r="G7" s="38">
        <v>1</v>
      </c>
      <c r="H7" s="38" t="s">
        <v>92</v>
      </c>
      <c r="I7" s="38" t="s">
        <v>93</v>
      </c>
      <c r="J7" s="38" t="s">
        <v>94</v>
      </c>
      <c r="K7" s="38" t="s">
        <v>95</v>
      </c>
      <c r="L7" s="38" t="s">
        <v>96</v>
      </c>
      <c r="M7" s="38" t="s">
        <v>97</v>
      </c>
      <c r="N7" s="39" t="s">
        <v>98</v>
      </c>
      <c r="O7" s="39">
        <v>61.24</v>
      </c>
      <c r="P7" s="39">
        <v>95.76</v>
      </c>
      <c r="Q7" s="39">
        <v>2700</v>
      </c>
      <c r="R7" s="39">
        <v>52822</v>
      </c>
      <c r="S7" s="39">
        <v>57.37</v>
      </c>
      <c r="T7" s="39">
        <v>920.73</v>
      </c>
      <c r="U7" s="39">
        <v>50298</v>
      </c>
      <c r="V7" s="39">
        <v>25</v>
      </c>
      <c r="W7" s="39">
        <v>2011.92</v>
      </c>
      <c r="X7" s="39">
        <v>113.39</v>
      </c>
      <c r="Y7" s="39">
        <v>115.71</v>
      </c>
      <c r="Z7" s="39">
        <v>112.61</v>
      </c>
      <c r="AA7" s="39">
        <v>112.37</v>
      </c>
      <c r="AB7" s="39">
        <v>111.44</v>
      </c>
      <c r="AC7" s="39">
        <v>111.96</v>
      </c>
      <c r="AD7" s="39">
        <v>112.69</v>
      </c>
      <c r="AE7" s="39">
        <v>113.16</v>
      </c>
      <c r="AF7" s="39">
        <v>112.15</v>
      </c>
      <c r="AG7" s="39">
        <v>111.44</v>
      </c>
      <c r="AH7" s="39">
        <v>112.83</v>
      </c>
      <c r="AI7" s="39">
        <v>0</v>
      </c>
      <c r="AJ7" s="39">
        <v>0</v>
      </c>
      <c r="AK7" s="39">
        <v>0</v>
      </c>
      <c r="AL7" s="39">
        <v>0</v>
      </c>
      <c r="AM7" s="39">
        <v>0</v>
      </c>
      <c r="AN7" s="39">
        <v>0.41</v>
      </c>
      <c r="AO7" s="39">
        <v>0.54</v>
      </c>
      <c r="AP7" s="39">
        <v>0.68</v>
      </c>
      <c r="AQ7" s="39">
        <v>1</v>
      </c>
      <c r="AR7" s="39">
        <v>1.03</v>
      </c>
      <c r="AS7" s="39">
        <v>1.05</v>
      </c>
      <c r="AT7" s="39">
        <v>222.66</v>
      </c>
      <c r="AU7" s="39">
        <v>237.89</v>
      </c>
      <c r="AV7" s="39">
        <v>178.31</v>
      </c>
      <c r="AW7" s="39">
        <v>197.7</v>
      </c>
      <c r="AX7" s="39">
        <v>198.65</v>
      </c>
      <c r="AY7" s="39">
        <v>335.95</v>
      </c>
      <c r="AZ7" s="39">
        <v>346.59</v>
      </c>
      <c r="BA7" s="39">
        <v>357.82</v>
      </c>
      <c r="BB7" s="39">
        <v>355.5</v>
      </c>
      <c r="BC7" s="39">
        <v>349.83</v>
      </c>
      <c r="BD7" s="39">
        <v>261.93</v>
      </c>
      <c r="BE7" s="39">
        <v>582.83000000000004</v>
      </c>
      <c r="BF7" s="39">
        <v>564.52</v>
      </c>
      <c r="BG7" s="39">
        <v>550.98</v>
      </c>
      <c r="BH7" s="39">
        <v>551.66</v>
      </c>
      <c r="BI7" s="39">
        <v>542.48</v>
      </c>
      <c r="BJ7" s="39">
        <v>319.82</v>
      </c>
      <c r="BK7" s="39">
        <v>312.02999999999997</v>
      </c>
      <c r="BL7" s="39">
        <v>307.45999999999998</v>
      </c>
      <c r="BM7" s="39">
        <v>312.58</v>
      </c>
      <c r="BN7" s="39">
        <v>314.87</v>
      </c>
      <c r="BO7" s="39">
        <v>270.45999999999998</v>
      </c>
      <c r="BP7" s="39">
        <v>106.14</v>
      </c>
      <c r="BQ7" s="39">
        <v>108.6</v>
      </c>
      <c r="BR7" s="39">
        <v>104.32</v>
      </c>
      <c r="BS7" s="39">
        <v>104.11</v>
      </c>
      <c r="BT7" s="39">
        <v>102.05</v>
      </c>
      <c r="BU7" s="39">
        <v>105.21</v>
      </c>
      <c r="BV7" s="39">
        <v>105.71</v>
      </c>
      <c r="BW7" s="39">
        <v>106.01</v>
      </c>
      <c r="BX7" s="39">
        <v>104.57</v>
      </c>
      <c r="BY7" s="39">
        <v>103.54</v>
      </c>
      <c r="BZ7" s="39">
        <v>103.91</v>
      </c>
      <c r="CA7" s="39">
        <v>137.34</v>
      </c>
      <c r="CB7" s="39">
        <v>134.36000000000001</v>
      </c>
      <c r="CC7" s="39">
        <v>141.5</v>
      </c>
      <c r="CD7" s="39">
        <v>141.5</v>
      </c>
      <c r="CE7" s="39">
        <v>145.25</v>
      </c>
      <c r="CF7" s="39">
        <v>162.59</v>
      </c>
      <c r="CG7" s="39">
        <v>162.15</v>
      </c>
      <c r="CH7" s="39">
        <v>162.24</v>
      </c>
      <c r="CI7" s="39">
        <v>165.47</v>
      </c>
      <c r="CJ7" s="39">
        <v>167.46</v>
      </c>
      <c r="CK7" s="39">
        <v>167.11</v>
      </c>
      <c r="CL7" s="39">
        <v>67.36</v>
      </c>
      <c r="CM7" s="39">
        <v>67.94</v>
      </c>
      <c r="CN7" s="39">
        <v>68.010000000000005</v>
      </c>
      <c r="CO7" s="39">
        <v>67.81</v>
      </c>
      <c r="CP7" s="39">
        <v>66.930000000000007</v>
      </c>
      <c r="CQ7" s="39">
        <v>59.17</v>
      </c>
      <c r="CR7" s="39">
        <v>59.34</v>
      </c>
      <c r="CS7" s="39">
        <v>59.11</v>
      </c>
      <c r="CT7" s="39">
        <v>59.74</v>
      </c>
      <c r="CU7" s="39">
        <v>59.46</v>
      </c>
      <c r="CV7" s="39">
        <v>60.27</v>
      </c>
      <c r="CW7" s="39">
        <v>90.61</v>
      </c>
      <c r="CX7" s="39">
        <v>90.05</v>
      </c>
      <c r="CY7" s="39">
        <v>88.59</v>
      </c>
      <c r="CZ7" s="39">
        <v>87.97</v>
      </c>
      <c r="DA7" s="39">
        <v>88.62</v>
      </c>
      <c r="DB7" s="39">
        <v>87.6</v>
      </c>
      <c r="DC7" s="39">
        <v>87.74</v>
      </c>
      <c r="DD7" s="39">
        <v>87.91</v>
      </c>
      <c r="DE7" s="39">
        <v>87.28</v>
      </c>
      <c r="DF7" s="39">
        <v>87.41</v>
      </c>
      <c r="DG7" s="39">
        <v>89.92</v>
      </c>
      <c r="DH7" s="39">
        <v>38.06</v>
      </c>
      <c r="DI7" s="39">
        <v>39.119999999999997</v>
      </c>
      <c r="DJ7" s="39">
        <v>40.35</v>
      </c>
      <c r="DK7" s="39">
        <v>41.1</v>
      </c>
      <c r="DL7" s="39">
        <v>42.43</v>
      </c>
      <c r="DM7" s="39">
        <v>45.25</v>
      </c>
      <c r="DN7" s="39">
        <v>46.27</v>
      </c>
      <c r="DO7" s="39">
        <v>46.88</v>
      </c>
      <c r="DP7" s="39">
        <v>46.94</v>
      </c>
      <c r="DQ7" s="39">
        <v>47.62</v>
      </c>
      <c r="DR7" s="39">
        <v>48.85</v>
      </c>
      <c r="DS7" s="39">
        <v>8.94</v>
      </c>
      <c r="DT7" s="39">
        <v>8.5</v>
      </c>
      <c r="DU7" s="39">
        <v>8.0399999999999991</v>
      </c>
      <c r="DV7" s="39">
        <v>8</v>
      </c>
      <c r="DW7" s="39">
        <v>7.62</v>
      </c>
      <c r="DX7" s="39">
        <v>10.71</v>
      </c>
      <c r="DY7" s="39">
        <v>10.93</v>
      </c>
      <c r="DZ7" s="39">
        <v>13.39</v>
      </c>
      <c r="EA7" s="39">
        <v>14.48</v>
      </c>
      <c r="EB7" s="39">
        <v>16.27</v>
      </c>
      <c r="EC7" s="39">
        <v>17.8</v>
      </c>
      <c r="ED7" s="39">
        <v>0.47</v>
      </c>
      <c r="EE7" s="39">
        <v>0.89</v>
      </c>
      <c r="EF7" s="39">
        <v>0.63</v>
      </c>
      <c r="EG7" s="39">
        <v>0.68</v>
      </c>
      <c r="EH7" s="39">
        <v>0.52</v>
      </c>
      <c r="EI7" s="39">
        <v>0.72</v>
      </c>
      <c r="EJ7" s="39">
        <v>0.71</v>
      </c>
      <c r="EK7" s="39">
        <v>0.71</v>
      </c>
      <c r="EL7" s="39">
        <v>0.75</v>
      </c>
      <c r="EM7" s="39">
        <v>0.63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