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平成31年度\07 公営企業総括\33 H30決算経営比較分析表\03 市町村→県\03_人吉市【上水道、下水道】格納済\上水道\"/>
    </mc:Choice>
  </mc:AlternateContent>
  <workbookProtection workbookAlgorithmName="SHA-512" workbookHashValue="nFzIgb9jpC7dJ8+nddMehrzQmJkhHO2UWuT4dN2E+KQDxK4ADFG+gxJwm7TXwkuGPsUea1D4tc4tutnQMlojeA==" workbookSaltValue="S9A5jRRml5IrC7+L6NJ9Pw==" workbookSpinCount="100000" lockStructure="1"/>
  <bookViews>
    <workbookView xWindow="0" yWindow="0" windowWidth="12390" windowHeight="7605"/>
  </bookViews>
  <sheets>
    <sheet name="法適用_水道事業" sheetId="4" r:id="rId1"/>
    <sheet name="データ" sheetId="5" state="hidden" r:id="rId2"/>
  </sheet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<sst xmlns="http://schemas.openxmlformats.org/spreadsheetml/2006/main" count="220" uniqueCount="108">
  <si>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</si>
  <si>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</si>
  <si>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</si>
  <si>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</si>
  <si>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</si>
  <si>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</si>
  <si>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</si>
  <si>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</si>
  <si>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</si>
  <si>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</si>
  <si>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</si>
  <si>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</si>
  <si>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</si>
  <si>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</si>
  <si>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</si>
  <si>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</si>
  <si>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</si>
  <si>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</si>
  <si>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</si>
  <si>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</si>
  <si>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</si>
  <si>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</si>
  <si>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</si>
  <si>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</si>
  <si>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</si>
  <si>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</si>
  <si>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</si>
  <si>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</si>
  <si>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</si>
  <si>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</si>
  <si>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</si>
  <si>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</si>
  <si>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</si>
  <si>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</si>
  <si>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</si>
  <si>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</si>
  <si>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</si>
  <si>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</si>
  <si>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</si>
  <si>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</si>
  <si>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</si>
  <si>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</si>
  <si>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</si>
  <si>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</si>
  <si>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</si>
  <si>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</si>
  <si>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</si>
  <si>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</si>
  <si>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</si>
  <si>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</si>
  <si>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</si>
  <si>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</si>
  <si>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</si>
  <si>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</si>
  <si>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</si>
  <si>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</si>
  <si>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</si>
  <si>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</si>
  <si>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</si>
  <si>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</si>
  <si>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</si>
  <si>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</si>
  <si>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</si>
  <si>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</si>
  <si>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</si>
  <si>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</si>
  <si>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</si>
  <si>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</si>
  <si>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</si>
  <si>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</si>
  <si>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</si>
  <si>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</si>
  <si>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</si>
  <si>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</si>
  <si>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</si>
  <si>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</si>
  <si>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</si>
  <si>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</si>
  <si>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</si>
  <si>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</si>
  <si>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</si>
  <si>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</si>
  <si>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</si>
  <si>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</si>
  <si>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</si>
  <si>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</si>
  <si>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</si>
  <si>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</si>
  <si>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</si>
  <si>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</si>
  <si>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</si>
  <si>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</si>
  <si>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</si>
  <si>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人吉市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</si>
  <si>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</si>
  <si>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</si>
  <si>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</si>
  <si>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</si>
  <si>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</si>
  <si>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</si>
  <si>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</si>
  <si>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</si>
  <si>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</si>
  <si>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</si>
  <si>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</si>
  <si>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①経常収支比率（経常費用に対する経常収益の割合）　　　　　　　　　　　　　　　　　　　　　　　　　　
　類似団体の平均より高めで推移し健全な経営水準ですが、平成28年度は給水収益の減および維持管理に伴う費用の増により低下しています。平成30年度は、料金改定を実施したことにより上昇しています。　　　　　　　　　　　　　　　　　　　　　　　　　　　　　　　　　　　　②累積欠損金比率（営業収益に対する営業活動で生じた累積欠損金の割合）</t>
    </r>
    <r>
      <rPr>
        <sz val="8"/>
        <rFont val="ＭＳ Ｐゴシック"/>
        <family val="3"/>
        <charset val="128"/>
      </rPr>
      <t>累積欠損金は発生しておらず、健全な経営状況にあるといえます。　</t>
    </r>
    <r>
      <rPr>
        <sz val="8"/>
        <color theme="1"/>
        <rFont val="ＭＳ Ｐゴシック"/>
        <family val="3"/>
        <charset val="128"/>
      </rPr>
      <t>　　　　　　　　　　　　　　　　　　　　　　　　　　　　　　　　　　　　　　　　　　　③流動比率（短期の債務の支払いに十分な流動資産があるかをみる）　　　　　　　　　　　　　　　　　　　
　高ければ高いほど企業の支払能力が高いといえ、100％を下回ると、使えるお金よりも、支払わなければならないお金の方が多いということが言えます。平成26年度以降は地方公営企業会計制度見直しにより、企業債、引当金を負債に計上したことから低下していますが、類似団体の平均より高めに推移し、健全な水準となっています。　　　　　　
④企業債残高対給水収益比率（給水収益に対する企業債残高の割合）　　　　　　　　　　　　
　企業債が事業運営の負担になっていないかを評価するものです。繰上償還を行ったことなどにより、類似団体平均と比較して低い数値となっています。　　　　　　　　　　　　　　　　　　　　　　　　　　　　　　　　　　　　　　　　　　　　　⑤料金回収率（給水に係る費用が、どの程度給水収益で賄えているかを示す）　　　　　　　　　　　　　　　　　　　　　　　　　　
　</t>
    </r>
    <r>
      <rPr>
        <sz val="8"/>
        <rFont val="ＭＳ Ｐゴシック"/>
        <family val="3"/>
        <charset val="128"/>
      </rPr>
      <t>類似団体の平均を上回っており、100％以上で採算性を確保し良好な状態と言えます。</t>
    </r>
    <r>
      <rPr>
        <sz val="8"/>
        <color theme="1"/>
        <rFont val="ＭＳ Ｐゴシック"/>
        <family val="3"/>
        <charset val="128"/>
      </rPr>
      <t>高いほど料金の収益性が良く、100%を下回っている場合は、給水にかかる費用を給水収益以外で賄っていることになります。　　　　　　　　　　　　　　　　　　　　　　　　　　　　　　　　　　　　　　　　　　　　　　　
⑥給水原価（水1m3を給水するためにいくら費用がかかったかを示す）　　　　　　　　　　　　　　　　　　
　類似団体に比べ低廉な給水原価となっています。
⑦施設利用率（施設がどれだけ効率的に利用されているかを示す）　　　　　　　　　　　　　　　　　　
　水需要が減少していること等から減少しており、今後も減少傾向で推移すると見込まれます。
⑧有収率（配水量のうち収益につながった水量の割合を示す）
　平成27年度の有収率の減少は、異常低温が発生したことにより、宅内給水管が凍結破損し、漏水が多発したことが原因となっています。それ以外については、配水管の更新を行い、類似団体と同程度の水準となっています。</t>
    </r>
    <r>
      <rPr>
        <sz val="8"/>
        <rFont val="ＭＳ Ｐゴシック"/>
        <family val="3"/>
        <charset val="128"/>
      </rPr>
      <t xml:space="preserve">今後も老朽管の更新や漏水調査の継続的な実施等により更なる向上を図ります。 </t>
    </r>
    <rPh sb="1" eb="3">
      <t>ケイジョウ</t>
    </rPh>
    <rPh sb="3" eb="5">
      <t>シュウシ</t>
    </rPh>
    <rPh sb="5" eb="7">
      <t>ヒリツ</t>
    </rPh>
    <rPh sb="8" eb="10">
      <t>ケイジョウ</t>
    </rPh>
    <rPh sb="16" eb="18">
      <t>ケイジョウ</t>
    </rPh>
    <rPh sb="85" eb="87">
      <t>キュウスイ</t>
    </rPh>
    <rPh sb="87" eb="89">
      <t>シュウエキ</t>
    </rPh>
    <rPh sb="90" eb="91">
      <t>ゲン</t>
    </rPh>
    <rPh sb="94" eb="96">
      <t>イジ</t>
    </rPh>
    <rPh sb="96" eb="98">
      <t>カンリ</t>
    </rPh>
    <rPh sb="99" eb="100">
      <t>トモナ</t>
    </rPh>
    <rPh sb="101" eb="103">
      <t>ヒヨウ</t>
    </rPh>
    <rPh sb="104" eb="105">
      <t>ゾウ</t>
    </rPh>
    <rPh sb="108" eb="110">
      <t>テイカ</t>
    </rPh>
    <rPh sb="116" eb="118">
      <t>ヘイセイ</t>
    </rPh>
    <rPh sb="120" eb="122">
      <t>ネンド</t>
    </rPh>
    <rPh sb="124" eb="126">
      <t>リョウキン</t>
    </rPh>
    <rPh sb="126" eb="128">
      <t>カイテイ</t>
    </rPh>
    <rPh sb="129" eb="131">
      <t>ジッシ</t>
    </rPh>
    <rPh sb="138" eb="140">
      <t>ジョウショウ</t>
    </rPh>
    <rPh sb="183" eb="185">
      <t>ルイセキ</t>
    </rPh>
    <rPh sb="185" eb="188">
      <t>ケッソンキン</t>
    </rPh>
    <rPh sb="188" eb="190">
      <t>ヒリツ</t>
    </rPh>
    <rPh sb="291" eb="293">
      <t>リュウドウ</t>
    </rPh>
    <rPh sb="293" eb="295">
      <t>ヒリツ</t>
    </rPh>
    <rPh sb="369" eb="371">
      <t>シタマワ</t>
    </rPh>
    <rPh sb="407" eb="408">
      <t>イ</t>
    </rPh>
    <rPh sb="418" eb="420">
      <t>イコウ</t>
    </rPh>
    <rPh sb="482" eb="484">
      <t>ケンゼン</t>
    </rPh>
    <rPh sb="485" eb="487">
      <t>スイジュン</t>
    </rPh>
    <rPh sb="503" eb="505">
      <t>キギョウ</t>
    </rPh>
    <rPh sb="505" eb="506">
      <t>サイ</t>
    </rPh>
    <rPh sb="506" eb="508">
      <t>ザンダカ</t>
    </rPh>
    <rPh sb="508" eb="509">
      <t>タイ</t>
    </rPh>
    <rPh sb="509" eb="511">
      <t>キュウスイ</t>
    </rPh>
    <rPh sb="511" eb="513">
      <t>シュウエキ</t>
    </rPh>
    <rPh sb="513" eb="515">
      <t>ヒリツ</t>
    </rPh>
    <rPh sb="551" eb="553">
      <t>ジギョウ</t>
    </rPh>
    <rPh sb="576" eb="578">
      <t>クリアゲ</t>
    </rPh>
    <rPh sb="578" eb="580">
      <t>ショウカン</t>
    </rPh>
    <rPh sb="581" eb="582">
      <t>オコナ</t>
    </rPh>
    <rPh sb="661" eb="663">
      <t>リョウキン</t>
    </rPh>
    <rPh sb="663" eb="665">
      <t>カイシュウ</t>
    </rPh>
    <rPh sb="665" eb="666">
      <t>リツ</t>
    </rPh>
    <rPh sb="692" eb="693">
      <t>シメ</t>
    </rPh>
    <rPh sb="723" eb="725">
      <t>ルイジ</t>
    </rPh>
    <rPh sb="725" eb="727">
      <t>ダンタイ</t>
    </rPh>
    <rPh sb="728" eb="730">
      <t>ヘイキン</t>
    </rPh>
    <rPh sb="731" eb="732">
      <t>ウエ</t>
    </rPh>
    <rPh sb="742" eb="744">
      <t>イジョウ</t>
    </rPh>
    <rPh sb="745" eb="748">
      <t>サイサンセイ</t>
    </rPh>
    <rPh sb="749" eb="751">
      <t>カクホ</t>
    </rPh>
    <rPh sb="752" eb="754">
      <t>リョウコウ</t>
    </rPh>
    <rPh sb="755" eb="757">
      <t>ジョウタイ</t>
    </rPh>
    <rPh sb="758" eb="759">
      <t>イ</t>
    </rPh>
    <rPh sb="870" eb="872">
      <t>キュウスイ</t>
    </rPh>
    <rPh sb="872" eb="874">
      <t>ゲンカ</t>
    </rPh>
    <rPh sb="946" eb="948">
      <t>シセツ</t>
    </rPh>
    <rPh sb="948" eb="951">
      <t>リヨウリツ</t>
    </rPh>
    <rPh sb="1068" eb="1070">
      <t>ヘイセイ</t>
    </rPh>
    <rPh sb="1072" eb="1074">
      <t>ネンド</t>
    </rPh>
    <rPh sb="1075" eb="1077">
      <t>ユウシュウ</t>
    </rPh>
    <rPh sb="1077" eb="1078">
      <t>リツ</t>
    </rPh>
    <rPh sb="1079" eb="1081">
      <t>ゲンショウ</t>
    </rPh>
    <rPh sb="1083" eb="1087">
      <t>イジョウテイオン</t>
    </rPh>
    <rPh sb="1088" eb="1090">
      <t>ハッセイ</t>
    </rPh>
    <rPh sb="1098" eb="1100">
      <t>タクナイ</t>
    </rPh>
    <rPh sb="1100" eb="1103">
      <t>キュウスイカン</t>
    </rPh>
    <rPh sb="1104" eb="1106">
      <t>トウケツ</t>
    </rPh>
    <rPh sb="1106" eb="1108">
      <t>ハソン</t>
    </rPh>
    <rPh sb="1110" eb="1112">
      <t>ロウスイ</t>
    </rPh>
    <rPh sb="1113" eb="1115">
      <t>タハツ</t>
    </rPh>
    <rPh sb="1120" eb="1122">
      <t>ゲンイン</t>
    </rPh>
    <rPh sb="1132" eb="1134">
      <t>イガイ</t>
    </rPh>
    <rPh sb="1140" eb="1143">
      <t>ハイスイカン</t>
    </rPh>
    <rPh sb="1144" eb="1146">
      <t>コウシン</t>
    </rPh>
    <rPh sb="1147" eb="1148">
      <t>オコナ</t>
    </rPh>
    <rPh sb="1150" eb="1152">
      <t>ルイジ</t>
    </rPh>
    <rPh sb="1152" eb="1154">
      <t>ダンタイ</t>
    </rPh>
    <rPh sb="1155" eb="1158">
      <t>ドウテイド</t>
    </rPh>
    <rPh sb="1159" eb="1161">
      <t>スイジュン</t>
    </rPh>
    <rPh sb="1169" eb="1171">
      <t>コンゴ</t>
    </rPh>
    <rPh sb="1172" eb="1174">
      <t>ロウキュウ</t>
    </rPh>
    <rPh sb="1174" eb="1175">
      <t>カン</t>
    </rPh>
    <rPh sb="1176" eb="1178">
      <t>コウシン</t>
    </rPh>
    <rPh sb="1179" eb="1181">
      <t>ロウスイ</t>
    </rPh>
    <rPh sb="1186" eb="1187">
      <t>テキ</t>
    </rPh>
    <rPh sb="1188" eb="1190">
      <t>ジッシ</t>
    </rPh>
    <rPh sb="1190" eb="1191">
      <t>トウ</t>
    </rPh>
    <rPh sb="1194" eb="1195">
      <t>サラ</t>
    </rPh>
    <rPh sb="1197" eb="1199">
      <t>コウジョウ</t>
    </rPh>
    <rPh sb="1200" eb="1201">
      <t>ハカ</t>
    </rPh>
    <phoneticPr fontId="4"/>
  </si>
  <si>
    <t>　比率は右肩上がりで老朽化が進んでいることがわかります。本市の水道事業は昭和32年から給水しており、耐用年数（配水管40年など）を経過した老朽化施設は年々増加しています。また、近年多発している大地震への対策が重要な課題となっています。熊本地震では、本市においても最大震度5弱を観測しました。今後も、本市では人吉盆地南縁断層や布田川・日奈久断層帯等があり、震度6弱～震度7となるところもあります。そのため、耐震基準が見直された阪神・淡路大震災以前に建設された水道施設や非耐震管路については、大きな被害が生じる可能性があり、水道施設の耐震対策を推進していくことが重要です。
　管路については、平成17年度から耐震管への更新に取り組んでおり、管路の耐震化率は年々向上しています。</t>
    <rPh sb="28" eb="29">
      <t>ホン</t>
    </rPh>
    <rPh sb="29" eb="30">
      <t>シ</t>
    </rPh>
    <rPh sb="43" eb="45">
      <t>キュウスイ</t>
    </rPh>
    <rPh sb="117" eb="119">
      <t>クマモト</t>
    </rPh>
    <rPh sb="119" eb="121">
      <t>ジシン</t>
    </rPh>
    <rPh sb="124" eb="125">
      <t>ホン</t>
    </rPh>
    <rPh sb="125" eb="126">
      <t>シ</t>
    </rPh>
    <rPh sb="131" eb="133">
      <t>サイダイ</t>
    </rPh>
    <rPh sb="133" eb="135">
      <t>シンド</t>
    </rPh>
    <rPh sb="136" eb="137">
      <t>ジャク</t>
    </rPh>
    <rPh sb="138" eb="140">
      <t>カンソク</t>
    </rPh>
    <rPh sb="145" eb="147">
      <t>コンゴ</t>
    </rPh>
    <rPh sb="149" eb="150">
      <t>ホン</t>
    </rPh>
    <rPh sb="150" eb="151">
      <t>シ</t>
    </rPh>
    <phoneticPr fontId="4"/>
  </si>
  <si>
    <t>　本市の水道事業は、類似団体と比較すると概ね経営状況は良好と判断していますが、今後は給水人口の減少や、節水意識の高まりなどにより水需要の増加は見込めない状況です。このため料金収入も、増加することは期待できず、水道事業を取り巻く経営環境は厳しさを増すと予測されます。また、本市の水道は給水開始から60年を経過し、老朽化した施設の更新や管路等の耐震化などによる事業費の増加が見込まれるため、財政負担の増加も予想されます。
　これらの状況を踏まえ、平成28年3月に「人吉市水道事業基本計画及び施設更新計画（人吉市水道事業ビジョン）」を策定しました。その中で、老朽化した施設の更新や管路等の耐震化など各種事業の必要性、水道事業の経営状況及び水道料金に対する不公平感から、平成28年9月に「水道料金のあり方」について、水道事業運営審議会に諮問し、平成29年3月の6回目の審議会において、財政収支計画の承認を得ました。その後、平成29年5月に答申を受け、平成29年9月に市議会へ条例改正の議案を提出し、議決を受け、平成30年4月使用分から水道料金を改定することに至りました。
　これまでも組織再編や経費節減を実施してきましたが、今後も人吉市水道ビジョンを基本とし、更なる経営効率化による経費の節減など、効率的な事業運営、健全財政の確保に努め、施設整備については、優先度の高い老朽化施設から計画的に更新するとともに、適切な施設規模の検討により効率的な施設整備を行います。</t>
    <rPh sb="125" eb="127">
      <t>ヨソク</t>
    </rPh>
    <rPh sb="151" eb="153">
      <t>ケイカ</t>
    </rPh>
    <rPh sb="214" eb="216">
      <t>ジョウキョウ</t>
    </rPh>
    <rPh sb="217" eb="218">
      <t>フ</t>
    </rPh>
    <rPh sb="221" eb="223">
      <t>ヘイセイ</t>
    </rPh>
    <rPh sb="225" eb="226">
      <t>ネン</t>
    </rPh>
    <rPh sb="227" eb="228">
      <t>ガツ</t>
    </rPh>
    <rPh sb="230" eb="233">
      <t>ヒトヨシシ</t>
    </rPh>
    <rPh sb="233" eb="235">
      <t>スイドウ</t>
    </rPh>
    <rPh sb="235" eb="237">
      <t>ジギョウ</t>
    </rPh>
    <rPh sb="237" eb="239">
      <t>キホン</t>
    </rPh>
    <rPh sb="239" eb="241">
      <t>ケイカク</t>
    </rPh>
    <rPh sb="241" eb="242">
      <t>オヨ</t>
    </rPh>
    <rPh sb="243" eb="245">
      <t>シセツ</t>
    </rPh>
    <rPh sb="245" eb="247">
      <t>コウシン</t>
    </rPh>
    <rPh sb="247" eb="249">
      <t>ケイカク</t>
    </rPh>
    <rPh sb="250" eb="253">
      <t>ヒトヨシシ</t>
    </rPh>
    <rPh sb="253" eb="255">
      <t>スイドウ</t>
    </rPh>
    <rPh sb="255" eb="257">
      <t>ジギョウ</t>
    </rPh>
    <rPh sb="264" eb="266">
      <t>サクテイ</t>
    </rPh>
    <rPh sb="273" eb="274">
      <t>ナカ</t>
    </rPh>
    <rPh sb="451" eb="453">
      <t>ヘイセイ</t>
    </rPh>
    <rPh sb="457" eb="458">
      <t>ガツ</t>
    </rPh>
    <rPh sb="458" eb="460">
      <t>シヨウ</t>
    </rPh>
    <rPh sb="460" eb="461">
      <t>ブン</t>
    </rPh>
    <rPh sb="511" eb="514">
      <t>ヒトヨシシ</t>
    </rPh>
    <rPh sb="514" eb="516">
      <t>スイドウ</t>
    </rPh>
    <rPh sb="521" eb="523">
      <t>キホン</t>
    </rPh>
    <rPh sb="526" eb="527">
      <t>サラ</t>
    </rPh>
    <rPh sb="565" eb="567">
      <t>シセツ</t>
    </rPh>
    <rPh sb="567" eb="569">
      <t>セイビ</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</si>
</sst>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Ｐゴシック"/>
      <family val="3"/>
      <charset val="128"/>
    </font>
    <font>
      <sz val="8"/>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0.94</c:v>
                </c:pt>
                <c:pt idx="1">
                  <c:v>0.88</c:v>
                </c:pt>
                <c:pt idx="2">
                  <c:v>0.81</c:v>
                </c:pt>
                <c:pt idx="3">
                  <c:v>0.82</c:v>
                </c:pt>
                <c:pt idx="4">
                  <c:v>0.68</c:v>
                </c:pt>
              </c:numCache>
            </c:numRef>
          </c:val>
          <c:extLst>
            <c:ext xmlns:c16="http://schemas.microsoft.com/office/drawing/2014/chart" uri="{C3380CC4-5D6E-409C-BE32-E72D297353CC}">
              <c16:uniqueId val="{00000000-325D-4B9A-B7BB-C73129AB185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325D-4B9A-B7BB-C73129AB185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46.54</c:v>
                </c:pt>
                <c:pt idx="1">
                  <c:v>47.2</c:v>
                </c:pt>
                <c:pt idx="2">
                  <c:v>45.58</c:v>
                </c:pt>
                <c:pt idx="3">
                  <c:v>45.25</c:v>
                </c:pt>
                <c:pt idx="4">
                  <c:v>44.28</c:v>
                </c:pt>
              </c:numCache>
            </c:numRef>
          </c:val>
          <c:extLst>
            <c:ext xmlns:c16="http://schemas.microsoft.com/office/drawing/2014/chart" uri="{C3380CC4-5D6E-409C-BE32-E72D297353CC}">
              <c16:uniqueId val="{00000000-E844-4B1E-BCB1-5D9EA94AA1C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E844-4B1E-BCB1-5D9EA94AA1C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85.19</c:v>
                </c:pt>
                <c:pt idx="1">
                  <c:v>83.4</c:v>
                </c:pt>
                <c:pt idx="2">
                  <c:v>85.43</c:v>
                </c:pt>
                <c:pt idx="3">
                  <c:v>85.51</c:v>
                </c:pt>
                <c:pt idx="4">
                  <c:v>85.54</c:v>
                </c:pt>
              </c:numCache>
            </c:numRef>
          </c:val>
          <c:extLst>
            <c:ext xmlns:c16="http://schemas.microsoft.com/office/drawing/2014/chart" uri="{C3380CC4-5D6E-409C-BE32-E72D297353CC}">
              <c16:uniqueId val="{00000000-6065-4AAA-8B8D-C2637014C4F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6065-4AAA-8B8D-C2637014C4F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117.57</c:v>
                </c:pt>
                <c:pt idx="1">
                  <c:v>114.53</c:v>
                </c:pt>
                <c:pt idx="2">
                  <c:v>112.95</c:v>
                </c:pt>
                <c:pt idx="3">
                  <c:v>113.71</c:v>
                </c:pt>
                <c:pt idx="4">
                  <c:v>122.6</c:v>
                </c:pt>
              </c:numCache>
            </c:numRef>
          </c:val>
          <c:extLst>
            <c:ext xmlns:c16="http://schemas.microsoft.com/office/drawing/2014/chart" uri="{C3380CC4-5D6E-409C-BE32-E72D297353CC}">
              <c16:uniqueId val="{00000000-4542-4F1E-B790-A35685A6E52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4542-4F1E-B790-A35685A6E52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51.84</c:v>
                </c:pt>
                <c:pt idx="1">
                  <c:v>52.8</c:v>
                </c:pt>
                <c:pt idx="2">
                  <c:v>53.76</c:v>
                </c:pt>
                <c:pt idx="3">
                  <c:v>54.55</c:v>
                </c:pt>
                <c:pt idx="4">
                  <c:v>55.4</c:v>
                </c:pt>
              </c:numCache>
            </c:numRef>
          </c:val>
          <c:extLst>
            <c:ext xmlns:c16="http://schemas.microsoft.com/office/drawing/2014/chart" uri="{C3380CC4-5D6E-409C-BE32-E72D297353CC}">
              <c16:uniqueId val="{00000000-77AC-4B6B-804F-426A59216E7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77AC-4B6B-804F-426A59216E7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3.01</c:v>
                </c:pt>
                <c:pt idx="1">
                  <c:v>3.74</c:v>
                </c:pt>
                <c:pt idx="2">
                  <c:v>3.68</c:v>
                </c:pt>
                <c:pt idx="3">
                  <c:v>7.43</c:v>
                </c:pt>
                <c:pt idx="4">
                  <c:v>9.58</c:v>
                </c:pt>
              </c:numCache>
            </c:numRef>
          </c:val>
          <c:extLst>
            <c:ext xmlns:c16="http://schemas.microsoft.com/office/drawing/2014/chart" uri="{C3380CC4-5D6E-409C-BE32-E72D297353CC}">
              <c16:uniqueId val="{00000000-4D26-4260-A3DF-07F9C194D0A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4D26-4260-A3DF-07F9C194D0A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1B-4915-B964-96DC9D78E46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BF1B-4915-B964-96DC9D78E46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448.25</c:v>
                </c:pt>
                <c:pt idx="1">
                  <c:v>649.78</c:v>
                </c:pt>
                <c:pt idx="2">
                  <c:v>450.96</c:v>
                </c:pt>
                <c:pt idx="3">
                  <c:v>612.11</c:v>
                </c:pt>
                <c:pt idx="4">
                  <c:v>523.07000000000005</c:v>
                </c:pt>
              </c:numCache>
            </c:numRef>
          </c:val>
          <c:extLst>
            <c:ext xmlns:c16="http://schemas.microsoft.com/office/drawing/2014/chart" uri="{C3380CC4-5D6E-409C-BE32-E72D297353CC}">
              <c16:uniqueId val="{00000000-B363-4DD6-9454-E9D4D6D17FD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B363-4DD6-9454-E9D4D6D17FD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242.57</c:v>
                </c:pt>
                <c:pt idx="1">
                  <c:v>235.38</c:v>
                </c:pt>
                <c:pt idx="2">
                  <c:v>229.54</c:v>
                </c:pt>
                <c:pt idx="3">
                  <c:v>221.27</c:v>
                </c:pt>
                <c:pt idx="4">
                  <c:v>200.32</c:v>
                </c:pt>
              </c:numCache>
            </c:numRef>
          </c:val>
          <c:extLst>
            <c:ext xmlns:c16="http://schemas.microsoft.com/office/drawing/2014/chart" uri="{C3380CC4-5D6E-409C-BE32-E72D297353CC}">
              <c16:uniqueId val="{00000000-D8A9-4FF6-ABA3-ECAB6E9E2DB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D8A9-4FF6-ABA3-ECAB6E9E2DB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110.81</c:v>
                </c:pt>
                <c:pt idx="1">
                  <c:v>108.12</c:v>
                </c:pt>
                <c:pt idx="2">
                  <c:v>100.12</c:v>
                </c:pt>
                <c:pt idx="3">
                  <c:v>107.62</c:v>
                </c:pt>
                <c:pt idx="4">
                  <c:v>111.75</c:v>
                </c:pt>
              </c:numCache>
            </c:numRef>
          </c:val>
          <c:extLst>
            <c:ext xmlns:c16="http://schemas.microsoft.com/office/drawing/2014/chart" uri="{C3380CC4-5D6E-409C-BE32-E72D297353CC}">
              <c16:uniqueId val="{00000000-C1C1-42E8-ACF2-49B124CE686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C1C1-42E8-ACF2-49B124CE686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113.43</c:v>
                </c:pt>
                <c:pt idx="1">
                  <c:v>116.26</c:v>
                </c:pt>
                <c:pt idx="2">
                  <c:v>125.53</c:v>
                </c:pt>
                <c:pt idx="3">
                  <c:v>116.99</c:v>
                </c:pt>
                <c:pt idx="4">
                  <c:v>122.13</c:v>
                </c:pt>
              </c:numCache>
            </c:numRef>
          </c:val>
          <c:extLst>
            <c:ext xmlns:c16="http://schemas.microsoft.com/office/drawing/2014/chart" uri="{C3380CC4-5D6E-409C-BE32-E72D297353CC}">
              <c16:uniqueId val="{00000000-A8FA-4630-BB6D-98504236363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A8FA-4630-BB6D-98504236363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150" zoomScaleNormal="150" workbookViewId="0">
      <selection activeCell="M13" sqref="M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熊本県　人吉市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59" t="str">
        <f>データ!$M$6</f>
        <v>非設置</v>
      </c>
      <c r="AE8" s="59"/>
      <c r="AF8" s="59"/>
      <c r="AG8" s="59"/>
      <c r="AH8" s="59"/>
      <c r="AI8" s="59"/>
      <c r="AJ8" s="59"/>
      <c r="AK8" s="4"/>
      <c r="AL8" s="60">
        <f>データ!$R$6</f>
        <v>32664</v>
      </c>
      <c r="AM8" s="60"/>
      <c r="AN8" s="60"/>
      <c r="AO8" s="60"/>
      <c r="AP8" s="60"/>
      <c r="AQ8" s="60"/>
      <c r="AR8" s="60"/>
      <c r="AS8" s="60"/>
      <c r="AT8" s="51">
        <f>データ!$S$6</f>
        <v>210.55</v>
      </c>
      <c r="AU8" s="52"/>
      <c r="AV8" s="52"/>
      <c r="AW8" s="52"/>
      <c r="AX8" s="52"/>
      <c r="AY8" s="52"/>
      <c r="AZ8" s="52"/>
      <c r="BA8" s="52"/>
      <c r="BB8" s="53">
        <f>データ!$T$6</f>
        <v>155.13999999999999</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77.45</v>
      </c>
      <c r="J10" s="52"/>
      <c r="K10" s="52"/>
      <c r="L10" s="52"/>
      <c r="M10" s="52"/>
      <c r="N10" s="52"/>
      <c r="O10" s="63"/>
      <c r="P10" s="53">
        <f>データ!$P$6</f>
        <v>97.55</v>
      </c>
      <c r="Q10" s="53"/>
      <c r="R10" s="53"/>
      <c r="S10" s="53"/>
      <c r="T10" s="53"/>
      <c r="U10" s="53"/>
      <c r="V10" s="53"/>
      <c r="W10" s="60">
        <f>データ!$Q$6</f>
        <v>2635</v>
      </c>
      <c r="X10" s="60"/>
      <c r="Y10" s="60"/>
      <c r="Z10" s="60"/>
      <c r="AA10" s="60"/>
      <c r="AB10" s="60"/>
      <c r="AC10" s="60"/>
      <c r="AD10" s="2"/>
      <c r="AE10" s="2"/>
      <c r="AF10" s="2"/>
      <c r="AG10" s="2"/>
      <c r="AH10" s="4"/>
      <c r="AI10" s="4"/>
      <c r="AJ10" s="4"/>
      <c r="AK10" s="4"/>
      <c r="AL10" s="60">
        <f>データ!$U$6</f>
        <v>31518</v>
      </c>
      <c r="AM10" s="60"/>
      <c r="AN10" s="60"/>
      <c r="AO10" s="60"/>
      <c r="AP10" s="60"/>
      <c r="AQ10" s="60"/>
      <c r="AR10" s="60"/>
      <c r="AS10" s="60"/>
      <c r="AT10" s="51">
        <f>データ!$V$6</f>
        <v>39.07</v>
      </c>
      <c r="AU10" s="52"/>
      <c r="AV10" s="52"/>
      <c r="AW10" s="52"/>
      <c r="AX10" s="52"/>
      <c r="AY10" s="52"/>
      <c r="AZ10" s="52"/>
      <c r="BA10" s="52"/>
      <c r="BB10" s="53">
        <f>データ!$W$6</f>
        <v>806.71</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5"/>
      <c r="BM44" s="76"/>
      <c r="BN44" s="76"/>
      <c r="BO44" s="76"/>
      <c r="BP44" s="76"/>
      <c r="BQ44" s="76"/>
      <c r="BR44" s="76"/>
      <c r="BS44" s="76"/>
      <c r="BT44" s="76"/>
      <c r="BU44" s="76"/>
      <c r="BV44" s="76"/>
      <c r="BW44" s="76"/>
      <c r="BX44" s="76"/>
      <c r="BY44" s="76"/>
      <c r="BZ44" s="7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X5HpZTOHpBpHDJbqp5skA2zngdc3CMDUtQ4kNHdFTqb4DZ+mpe/ezrp4qE43cCEK83xgt2zLgGO8szahcZYRFw==" saltValue="RdqaGky24ExMjnr5bz2ap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432032</v>
      </c>
      <c r="D6" s="34">
        <f t="shared" si="3"/>
        <v>46</v>
      </c>
      <c r="E6" s="34">
        <f t="shared" si="3"/>
        <v>1</v>
      </c>
      <c r="F6" s="34">
        <f t="shared" si="3"/>
        <v>0</v>
      </c>
      <c r="G6" s="34">
        <f t="shared" si="3"/>
        <v>1</v>
      </c>
      <c r="H6" s="34" t="str">
        <f t="shared" si="3"/>
        <v>熊本県　人吉市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77.45</v>
      </c>
      <c r="P6" s="35">
        <f t="shared" si="3"/>
        <v>97.55</v>
      </c>
      <c r="Q6" s="35">
        <f t="shared" si="3"/>
        <v>2635</v>
      </c>
      <c r="R6" s="35">
        <f t="shared" si="3"/>
        <v>32664</v>
      </c>
      <c r="S6" s="35">
        <f t="shared" si="3"/>
        <v>210.55</v>
      </c>
      <c r="T6" s="35">
        <f t="shared" si="3"/>
        <v>155.13999999999999</v>
      </c>
      <c r="U6" s="35">
        <f t="shared" si="3"/>
        <v>31518</v>
      </c>
      <c r="V6" s="35">
        <f t="shared" si="3"/>
        <v>39.07</v>
      </c>
      <c r="W6" s="35">
        <f t="shared" si="3"/>
        <v>806.71</v>
      </c>
      <c r="X6" s="36">
        <f>IF(X7="",NA(),X7)</f>
        <v>117.57</v>
      </c>
      <c r="Y6" s="36">
        <f t="shared" ref="Y6:AG6" si="4">IF(Y7="",NA(),Y7)</f>
        <v>114.53</v>
      </c>
      <c r="Z6" s="36">
        <f t="shared" si="4"/>
        <v>112.95</v>
      </c>
      <c r="AA6" s="36">
        <f t="shared" si="4"/>
        <v>113.71</v>
      </c>
      <c r="AB6" s="36">
        <f t="shared" si="4"/>
        <v>122.6</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448.25</v>
      </c>
      <c r="AU6" s="36">
        <f t="shared" ref="AU6:BC6" si="6">IF(AU7="",NA(),AU7)</f>
        <v>649.78</v>
      </c>
      <c r="AV6" s="36">
        <f t="shared" si="6"/>
        <v>450.96</v>
      </c>
      <c r="AW6" s="36">
        <f t="shared" si="6"/>
        <v>612.11</v>
      </c>
      <c r="AX6" s="36">
        <f t="shared" si="6"/>
        <v>523.07000000000005</v>
      </c>
      <c r="AY6" s="36">
        <f t="shared" si="6"/>
        <v>382.09</v>
      </c>
      <c r="AZ6" s="36">
        <f t="shared" si="6"/>
        <v>371.31</v>
      </c>
      <c r="BA6" s="36">
        <f t="shared" si="6"/>
        <v>377.63</v>
      </c>
      <c r="BB6" s="36">
        <f t="shared" si="6"/>
        <v>357.34</v>
      </c>
      <c r="BC6" s="36">
        <f t="shared" si="6"/>
        <v>366.03</v>
      </c>
      <c r="BD6" s="35" t="str">
        <f>IF(BD7="","",IF(BD7="-","【-】","【"&amp;SUBSTITUTE(TEXT(BD7,"#,##0.00"),"-","△")&amp;"】"))</f>
        <v>【261.93】</v>
      </c>
      <c r="BE6" s="36">
        <f>IF(BE7="",NA(),BE7)</f>
        <v>242.57</v>
      </c>
      <c r="BF6" s="36">
        <f t="shared" ref="BF6:BN6" si="7">IF(BF7="",NA(),BF7)</f>
        <v>235.38</v>
      </c>
      <c r="BG6" s="36">
        <f t="shared" si="7"/>
        <v>229.54</v>
      </c>
      <c r="BH6" s="36">
        <f t="shared" si="7"/>
        <v>221.27</v>
      </c>
      <c r="BI6" s="36">
        <f t="shared" si="7"/>
        <v>200.32</v>
      </c>
      <c r="BJ6" s="36">
        <f t="shared" si="7"/>
        <v>385.06</v>
      </c>
      <c r="BK6" s="36">
        <f t="shared" si="7"/>
        <v>373.09</v>
      </c>
      <c r="BL6" s="36">
        <f t="shared" si="7"/>
        <v>364.71</v>
      </c>
      <c r="BM6" s="36">
        <f t="shared" si="7"/>
        <v>373.69</v>
      </c>
      <c r="BN6" s="36">
        <f t="shared" si="7"/>
        <v>370.12</v>
      </c>
      <c r="BO6" s="35" t="str">
        <f>IF(BO7="","",IF(BO7="-","【-】","【"&amp;SUBSTITUTE(TEXT(BO7,"#,##0.00"),"-","△")&amp;"】"))</f>
        <v>【270.46】</v>
      </c>
      <c r="BP6" s="36">
        <f>IF(BP7="",NA(),BP7)</f>
        <v>110.81</v>
      </c>
      <c r="BQ6" s="36">
        <f t="shared" ref="BQ6:BY6" si="8">IF(BQ7="",NA(),BQ7)</f>
        <v>108.12</v>
      </c>
      <c r="BR6" s="36">
        <f t="shared" si="8"/>
        <v>100.12</v>
      </c>
      <c r="BS6" s="36">
        <f t="shared" si="8"/>
        <v>107.62</v>
      </c>
      <c r="BT6" s="36">
        <f t="shared" si="8"/>
        <v>111.75</v>
      </c>
      <c r="BU6" s="36">
        <f t="shared" si="8"/>
        <v>99.07</v>
      </c>
      <c r="BV6" s="36">
        <f t="shared" si="8"/>
        <v>99.99</v>
      </c>
      <c r="BW6" s="36">
        <f t="shared" si="8"/>
        <v>100.65</v>
      </c>
      <c r="BX6" s="36">
        <f t="shared" si="8"/>
        <v>99.87</v>
      </c>
      <c r="BY6" s="36">
        <f t="shared" si="8"/>
        <v>100.42</v>
      </c>
      <c r="BZ6" s="35" t="str">
        <f>IF(BZ7="","",IF(BZ7="-","【-】","【"&amp;SUBSTITUTE(TEXT(BZ7,"#,##0.00"),"-","△")&amp;"】"))</f>
        <v>【103.91】</v>
      </c>
      <c r="CA6" s="36">
        <f>IF(CA7="",NA(),CA7)</f>
        <v>113.43</v>
      </c>
      <c r="CB6" s="36">
        <f t="shared" ref="CB6:CJ6" si="9">IF(CB7="",NA(),CB7)</f>
        <v>116.26</v>
      </c>
      <c r="CC6" s="36">
        <f t="shared" si="9"/>
        <v>125.53</v>
      </c>
      <c r="CD6" s="36">
        <f t="shared" si="9"/>
        <v>116.99</v>
      </c>
      <c r="CE6" s="36">
        <f t="shared" si="9"/>
        <v>122.13</v>
      </c>
      <c r="CF6" s="36">
        <f t="shared" si="9"/>
        <v>173.03</v>
      </c>
      <c r="CG6" s="36">
        <f t="shared" si="9"/>
        <v>171.15</v>
      </c>
      <c r="CH6" s="36">
        <f t="shared" si="9"/>
        <v>170.19</v>
      </c>
      <c r="CI6" s="36">
        <f t="shared" si="9"/>
        <v>171.81</v>
      </c>
      <c r="CJ6" s="36">
        <f t="shared" si="9"/>
        <v>171.67</v>
      </c>
      <c r="CK6" s="35" t="str">
        <f>IF(CK7="","",IF(CK7="-","【-】","【"&amp;SUBSTITUTE(TEXT(CK7,"#,##0.00"),"-","△")&amp;"】"))</f>
        <v>【167.11】</v>
      </c>
      <c r="CL6" s="36">
        <f>IF(CL7="",NA(),CL7)</f>
        <v>46.54</v>
      </c>
      <c r="CM6" s="36">
        <f t="shared" ref="CM6:CU6" si="10">IF(CM7="",NA(),CM7)</f>
        <v>47.2</v>
      </c>
      <c r="CN6" s="36">
        <f t="shared" si="10"/>
        <v>45.58</v>
      </c>
      <c r="CO6" s="36">
        <f t="shared" si="10"/>
        <v>45.25</v>
      </c>
      <c r="CP6" s="36">
        <f t="shared" si="10"/>
        <v>44.28</v>
      </c>
      <c r="CQ6" s="36">
        <f t="shared" si="10"/>
        <v>58.58</v>
      </c>
      <c r="CR6" s="36">
        <f t="shared" si="10"/>
        <v>58.53</v>
      </c>
      <c r="CS6" s="36">
        <f t="shared" si="10"/>
        <v>59.01</v>
      </c>
      <c r="CT6" s="36">
        <f t="shared" si="10"/>
        <v>60.03</v>
      </c>
      <c r="CU6" s="36">
        <f t="shared" si="10"/>
        <v>59.74</v>
      </c>
      <c r="CV6" s="35" t="str">
        <f>IF(CV7="","",IF(CV7="-","【-】","【"&amp;SUBSTITUTE(TEXT(CV7,"#,##0.00"),"-","△")&amp;"】"))</f>
        <v>【60.27】</v>
      </c>
      <c r="CW6" s="36">
        <f>IF(CW7="",NA(),CW7)</f>
        <v>85.19</v>
      </c>
      <c r="CX6" s="36">
        <f t="shared" ref="CX6:DF6" si="11">IF(CX7="",NA(),CX7)</f>
        <v>83.4</v>
      </c>
      <c r="CY6" s="36">
        <f t="shared" si="11"/>
        <v>85.43</v>
      </c>
      <c r="CZ6" s="36">
        <f t="shared" si="11"/>
        <v>85.51</v>
      </c>
      <c r="DA6" s="36">
        <f t="shared" si="11"/>
        <v>85.54</v>
      </c>
      <c r="DB6" s="36">
        <f t="shared" si="11"/>
        <v>85.23</v>
      </c>
      <c r="DC6" s="36">
        <f t="shared" si="11"/>
        <v>85.26</v>
      </c>
      <c r="DD6" s="36">
        <f t="shared" si="11"/>
        <v>85.37</v>
      </c>
      <c r="DE6" s="36">
        <f t="shared" si="11"/>
        <v>84.81</v>
      </c>
      <c r="DF6" s="36">
        <f t="shared" si="11"/>
        <v>84.8</v>
      </c>
      <c r="DG6" s="35" t="str">
        <f>IF(DG7="","",IF(DG7="-","【-】","【"&amp;SUBSTITUTE(TEXT(DG7,"#,##0.00"),"-","△")&amp;"】"))</f>
        <v>【89.92】</v>
      </c>
      <c r="DH6" s="36">
        <f>IF(DH7="",NA(),DH7)</f>
        <v>51.84</v>
      </c>
      <c r="DI6" s="36">
        <f t="shared" ref="DI6:DQ6" si="12">IF(DI7="",NA(),DI7)</f>
        <v>52.8</v>
      </c>
      <c r="DJ6" s="36">
        <f t="shared" si="12"/>
        <v>53.76</v>
      </c>
      <c r="DK6" s="36">
        <f t="shared" si="12"/>
        <v>54.55</v>
      </c>
      <c r="DL6" s="36">
        <f t="shared" si="12"/>
        <v>55.4</v>
      </c>
      <c r="DM6" s="36">
        <f t="shared" si="12"/>
        <v>44.31</v>
      </c>
      <c r="DN6" s="36">
        <f t="shared" si="12"/>
        <v>45.75</v>
      </c>
      <c r="DO6" s="36">
        <f t="shared" si="12"/>
        <v>46.9</v>
      </c>
      <c r="DP6" s="36">
        <f t="shared" si="12"/>
        <v>47.28</v>
      </c>
      <c r="DQ6" s="36">
        <f t="shared" si="12"/>
        <v>47.66</v>
      </c>
      <c r="DR6" s="35" t="str">
        <f>IF(DR7="","",IF(DR7="-","【-】","【"&amp;SUBSTITUTE(TEXT(DR7,"#,##0.00"),"-","△")&amp;"】"))</f>
        <v>【48.85】</v>
      </c>
      <c r="DS6" s="36">
        <f>IF(DS7="",NA(),DS7)</f>
        <v>3.01</v>
      </c>
      <c r="DT6" s="36">
        <f t="shared" ref="DT6:EB6" si="13">IF(DT7="",NA(),DT7)</f>
        <v>3.74</v>
      </c>
      <c r="DU6" s="36">
        <f t="shared" si="13"/>
        <v>3.68</v>
      </c>
      <c r="DV6" s="36">
        <f t="shared" si="13"/>
        <v>7.43</v>
      </c>
      <c r="DW6" s="36">
        <f t="shared" si="13"/>
        <v>9.58</v>
      </c>
      <c r="DX6" s="36">
        <f t="shared" si="13"/>
        <v>10.09</v>
      </c>
      <c r="DY6" s="36">
        <f t="shared" si="13"/>
        <v>10.54</v>
      </c>
      <c r="DZ6" s="36">
        <f t="shared" si="13"/>
        <v>12.03</v>
      </c>
      <c r="EA6" s="36">
        <f t="shared" si="13"/>
        <v>12.19</v>
      </c>
      <c r="EB6" s="36">
        <f t="shared" si="13"/>
        <v>15.1</v>
      </c>
      <c r="EC6" s="35" t="str">
        <f>IF(EC7="","",IF(EC7="-","【-】","【"&amp;SUBSTITUTE(TEXT(EC7,"#,##0.00"),"-","△")&amp;"】"))</f>
        <v>【17.80】</v>
      </c>
      <c r="ED6" s="36">
        <f>IF(ED7="",NA(),ED7)</f>
        <v>0.94</v>
      </c>
      <c r="EE6" s="36">
        <f t="shared" ref="EE6:EM6" si="14">IF(EE7="",NA(),EE7)</f>
        <v>0.88</v>
      </c>
      <c r="EF6" s="36">
        <f t="shared" si="14"/>
        <v>0.81</v>
      </c>
      <c r="EG6" s="36">
        <f t="shared" si="14"/>
        <v>0.82</v>
      </c>
      <c r="EH6" s="36">
        <f t="shared" si="14"/>
        <v>0.68</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432032</v>
      </c>
      <c r="D7" s="38">
        <v>46</v>
      </c>
      <c r="E7" s="38">
        <v>1</v>
      </c>
      <c r="F7" s="38">
        <v>0</v>
      </c>
      <c r="G7" s="38">
        <v>1</v>
      </c>
      <c r="H7" s="38" t="s">
        <v>93</v>
      </c>
      <c r="I7" s="38" t="s">
        <v>94</v>
      </c>
      <c r="J7" s="38" t="s">
        <v>95</v>
      </c>
      <c r="K7" s="38" t="s">
        <v>96</v>
      </c>
      <c r="L7" s="38" t="s">
        <v>97</v>
      </c>
      <c r="M7" s="38" t="s">
        <v>98</v>
      </c>
      <c r="N7" s="39" t="s">
        <v>99</v>
      </c>
      <c r="O7" s="39">
        <v>77.45</v>
      </c>
      <c r="P7" s="39">
        <v>97.55</v>
      </c>
      <c r="Q7" s="39">
        <v>2635</v>
      </c>
      <c r="R7" s="39">
        <v>32664</v>
      </c>
      <c r="S7" s="39">
        <v>210.55</v>
      </c>
      <c r="T7" s="39">
        <v>155.13999999999999</v>
      </c>
      <c r="U7" s="39">
        <v>31518</v>
      </c>
      <c r="V7" s="39">
        <v>39.07</v>
      </c>
      <c r="W7" s="39">
        <v>806.71</v>
      </c>
      <c r="X7" s="39">
        <v>117.57</v>
      </c>
      <c r="Y7" s="39">
        <v>114.53</v>
      </c>
      <c r="Z7" s="39">
        <v>112.95</v>
      </c>
      <c r="AA7" s="39">
        <v>113.71</v>
      </c>
      <c r="AB7" s="39">
        <v>122.6</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448.25</v>
      </c>
      <c r="AU7" s="39">
        <v>649.78</v>
      </c>
      <c r="AV7" s="39">
        <v>450.96</v>
      </c>
      <c r="AW7" s="39">
        <v>612.11</v>
      </c>
      <c r="AX7" s="39">
        <v>523.07000000000005</v>
      </c>
      <c r="AY7" s="39">
        <v>382.09</v>
      </c>
      <c r="AZ7" s="39">
        <v>371.31</v>
      </c>
      <c r="BA7" s="39">
        <v>377.63</v>
      </c>
      <c r="BB7" s="39">
        <v>357.34</v>
      </c>
      <c r="BC7" s="39">
        <v>366.03</v>
      </c>
      <c r="BD7" s="39">
        <v>261.93</v>
      </c>
      <c r="BE7" s="39">
        <v>242.57</v>
      </c>
      <c r="BF7" s="39">
        <v>235.38</v>
      </c>
      <c r="BG7" s="39">
        <v>229.54</v>
      </c>
      <c r="BH7" s="39">
        <v>221.27</v>
      </c>
      <c r="BI7" s="39">
        <v>200.32</v>
      </c>
      <c r="BJ7" s="39">
        <v>385.06</v>
      </c>
      <c r="BK7" s="39">
        <v>373.09</v>
      </c>
      <c r="BL7" s="39">
        <v>364.71</v>
      </c>
      <c r="BM7" s="39">
        <v>373.69</v>
      </c>
      <c r="BN7" s="39">
        <v>370.12</v>
      </c>
      <c r="BO7" s="39">
        <v>270.45999999999998</v>
      </c>
      <c r="BP7" s="39">
        <v>110.81</v>
      </c>
      <c r="BQ7" s="39">
        <v>108.12</v>
      </c>
      <c r="BR7" s="39">
        <v>100.12</v>
      </c>
      <c r="BS7" s="39">
        <v>107.62</v>
      </c>
      <c r="BT7" s="39">
        <v>111.75</v>
      </c>
      <c r="BU7" s="39">
        <v>99.07</v>
      </c>
      <c r="BV7" s="39">
        <v>99.99</v>
      </c>
      <c r="BW7" s="39">
        <v>100.65</v>
      </c>
      <c r="BX7" s="39">
        <v>99.87</v>
      </c>
      <c r="BY7" s="39">
        <v>100.42</v>
      </c>
      <c r="BZ7" s="39">
        <v>103.91</v>
      </c>
      <c r="CA7" s="39">
        <v>113.43</v>
      </c>
      <c r="CB7" s="39">
        <v>116.26</v>
      </c>
      <c r="CC7" s="39">
        <v>125.53</v>
      </c>
      <c r="CD7" s="39">
        <v>116.99</v>
      </c>
      <c r="CE7" s="39">
        <v>122.13</v>
      </c>
      <c r="CF7" s="39">
        <v>173.03</v>
      </c>
      <c r="CG7" s="39">
        <v>171.15</v>
      </c>
      <c r="CH7" s="39">
        <v>170.19</v>
      </c>
      <c r="CI7" s="39">
        <v>171.81</v>
      </c>
      <c r="CJ7" s="39">
        <v>171.67</v>
      </c>
      <c r="CK7" s="39">
        <v>167.11</v>
      </c>
      <c r="CL7" s="39">
        <v>46.54</v>
      </c>
      <c r="CM7" s="39">
        <v>47.2</v>
      </c>
      <c r="CN7" s="39">
        <v>45.58</v>
      </c>
      <c r="CO7" s="39">
        <v>45.25</v>
      </c>
      <c r="CP7" s="39">
        <v>44.28</v>
      </c>
      <c r="CQ7" s="39">
        <v>58.58</v>
      </c>
      <c r="CR7" s="39">
        <v>58.53</v>
      </c>
      <c r="CS7" s="39">
        <v>59.01</v>
      </c>
      <c r="CT7" s="39">
        <v>60.03</v>
      </c>
      <c r="CU7" s="39">
        <v>59.74</v>
      </c>
      <c r="CV7" s="39">
        <v>60.27</v>
      </c>
      <c r="CW7" s="39">
        <v>85.19</v>
      </c>
      <c r="CX7" s="39">
        <v>83.4</v>
      </c>
      <c r="CY7" s="39">
        <v>85.43</v>
      </c>
      <c r="CZ7" s="39">
        <v>85.51</v>
      </c>
      <c r="DA7" s="39">
        <v>85.54</v>
      </c>
      <c r="DB7" s="39">
        <v>85.23</v>
      </c>
      <c r="DC7" s="39">
        <v>85.26</v>
      </c>
      <c r="DD7" s="39">
        <v>85.37</v>
      </c>
      <c r="DE7" s="39">
        <v>84.81</v>
      </c>
      <c r="DF7" s="39">
        <v>84.8</v>
      </c>
      <c r="DG7" s="39">
        <v>89.92</v>
      </c>
      <c r="DH7" s="39">
        <v>51.84</v>
      </c>
      <c r="DI7" s="39">
        <v>52.8</v>
      </c>
      <c r="DJ7" s="39">
        <v>53.76</v>
      </c>
      <c r="DK7" s="39">
        <v>54.55</v>
      </c>
      <c r="DL7" s="39">
        <v>55.4</v>
      </c>
      <c r="DM7" s="39">
        <v>44.31</v>
      </c>
      <c r="DN7" s="39">
        <v>45.75</v>
      </c>
      <c r="DO7" s="39">
        <v>46.9</v>
      </c>
      <c r="DP7" s="39">
        <v>47.28</v>
      </c>
      <c r="DQ7" s="39">
        <v>47.66</v>
      </c>
      <c r="DR7" s="39">
        <v>48.85</v>
      </c>
      <c r="DS7" s="39">
        <v>3.01</v>
      </c>
      <c r="DT7" s="39">
        <v>3.74</v>
      </c>
      <c r="DU7" s="39">
        <v>3.68</v>
      </c>
      <c r="DV7" s="39">
        <v>7.43</v>
      </c>
      <c r="DW7" s="39">
        <v>9.58</v>
      </c>
      <c r="DX7" s="39">
        <v>10.09</v>
      </c>
      <c r="DY7" s="39">
        <v>10.54</v>
      </c>
      <c r="DZ7" s="39">
        <v>12.03</v>
      </c>
      <c r="EA7" s="39">
        <v>12.19</v>
      </c>
      <c r="EB7" s="39">
        <v>15.1</v>
      </c>
      <c r="EC7" s="39">
        <v>17.8</v>
      </c>
      <c r="ED7" s="39">
        <v>0.94</v>
      </c>
      <c r="EE7" s="39">
        <v>0.88</v>
      </c>
      <c r="EF7" s="39">
        <v>0.81</v>
      </c>
      <c r="EG7" s="39">
        <v>0.82</v>
      </c>
      <c r="EH7" s="39">
        <v>0.68</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dcterms:created xsi:type="dcterms:W3CDTF">2019-12-05T04:29:57Z</dcterms:created>
  <dcterms:modified xsi:type="dcterms:W3CDTF">2020-02-03T23:54:09Z</dcterms:modified>
  <cp:category/>
</cp:coreProperties>
</file>