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s1\sections\suido\文書管理ツール関係\業務係\財政課\31年度\5020110 公営企業に係る経営比較分析表（平成30年度決算）の分析等について（依頼）■\上水道\"/>
    </mc:Choice>
  </mc:AlternateContent>
  <xr:revisionPtr revIDLastSave="0" documentId="13_ncr:1_{9627A62D-F9ED-4EAD-99FB-CADA3EA1E73A}" xr6:coauthVersionLast="44" xr6:coauthVersionMax="44" xr10:uidLastSave="{00000000-0000-0000-0000-000000000000}"/>
  <workbookProtection workbookAlgorithmName="SHA-512" workbookHashValue="Bx3CKPsPl59gDcjmDt7/oEoEvf+Em2N9NVVCxBAvVqgHOkCx6G1nT2DbGamNlHJIOCoklmeCPxU2c3og7WwGqg==" workbookSaltValue="jecLRs9AMBhdL+xZdLZKd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Q6" i="5"/>
  <c r="P6" i="5"/>
  <c r="P10" i="4" s="1"/>
  <c r="O6" i="5"/>
  <c r="I10" i="4" s="1"/>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AT10" i="4"/>
  <c r="W10" i="4"/>
  <c r="B10" i="4"/>
  <c r="BB8" i="4"/>
  <c r="AL8" i="4"/>
  <c r="AD8" i="4"/>
  <c r="W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<sst xmlns="http://schemas.openxmlformats.org/spreadsheetml/2006/main" count="220" uniqueCount="108">
  <si>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</si>
  <si>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</si>
  <si>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</si>
  <si>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</si>
  <si>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</si>
  <si>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</si>
  <si>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</si>
  <si>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</si>
  <si>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</si>
  <si>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</si>
  <si>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</si>
  <si>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</si>
  <si>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</si>
  <si>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</si>
  <si>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</si>
  <si>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</si>
  <si>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</si>
  <si>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</si>
  <si>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</si>
  <si>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</si>
  <si>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</si>
  <si>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</si>
  <si>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</si>
  <si>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</si>
  <si>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</si>
  <si>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</si>
  <si>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</si>
  <si>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</si>
  <si>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</si>
  <si>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</si>
  <si>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</si>
  <si>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</si>
  <si>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</si>
  <si>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</si>
  <si>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</si>
  <si>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</si>
  <si>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</si>
  <si>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</si>
  <si>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</si>
  <si>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</si>
  <si>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</si>
  <si>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</si>
  <si>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</si>
  <si>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</si>
  <si>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</si>
  <si>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</si>
  <si>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</si>
  <si>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</si>
  <si>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</si>
  <si>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</si>
  <si>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</si>
  <si>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</si>
  <si>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</si>
  <si>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</si>
  <si>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</si>
  <si>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</si>
  <si>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</si>
  <si>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</si>
  <si>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</si>
  <si>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</si>
  <si>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</si>
  <si>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</si>
  <si>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</si>
  <si>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</si>
  <si>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</si>
  <si>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</si>
  <si>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</si>
  <si>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</si>
  <si>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</si>
  <si>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</si>
  <si>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</si>
  <si>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</si>
  <si>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</si>
  <si>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</si>
  <si>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</si>
  <si>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</si>
  <si>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</si>
  <si>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</si>
  <si>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</si>
  <si>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</si>
  <si>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</si>
  <si>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</si>
  <si>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</si>
  <si>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</si>
  <si>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</si>
  <si>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</si>
  <si>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</si>
  <si>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</si>
  <si>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</si>
  <si>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</si>
  <si>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</si>
  <si>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</si>
  <si>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</si>
  <si>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</si>
  <si>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</si>
  <si>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</si>
  <si>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</si>
  <si>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</si>
  <si>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</si>
  <si>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</si>
  <si>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</si>
  <si>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</si>
  <si>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</si>
  <si>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</si>
  <si>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</si>
  <si>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当市は、水資源に恵まれているため、類似団体と比較して給水原価が抑えられており、平成4年度以降、消費税増税分を除く料金改定を行っておらず、安定的な黒字経営を継続しています。
①・②経常収支比率は、類似団体平均値（以下、平均値）を上回っており、良好な値を示しています。なお、累積欠損金は計上していません。
③流動比率は、平均値を下回っていますが、流動資産が流動負債を大きく上回っており、十分な支払い能力がある状態です。
④企業債残高対給水収益比率は、建設投資財源を内部留保資金により賄い、新たな企業債の発行を行っていないため、年々減少しています。
⑤料金回収率は、給水原価が抑えられているため、平均値を上回っており、老朽化している施設及び配水管の更新等に充てる財源を確保しています。
⑥給水原価は、良質な地下水に恵まれており、平均値より低く抑えられています。
⑦施設利用率は、配水量の増加に伴い、年々上昇していますが、漏水の増加も考えられるため、漏水防止の取り組みを行い、効率的な運用に努めます。
⑧有収率は、熊本地震後のH28年度から平均値を大きく下回っているため、漏水調査の強化及び老朽管の更新を行っていくことで有収率の向上を目指します。</t>
    <rPh sb="103" eb="106">
      <t>ヘイキンチ</t>
    </rPh>
    <rPh sb="122" eb="124">
      <t>リョウコウ</t>
    </rPh>
    <rPh sb="125" eb="126">
      <t>アタイ</t>
    </rPh>
    <rPh sb="127" eb="128">
      <t>シメ</t>
    </rPh>
    <rPh sb="143" eb="145">
      <t>ケイジョウ</t>
    </rPh>
    <rPh sb="160" eb="163">
      <t>ヘイキンチ</t>
    </rPh>
    <rPh sb="193" eb="195">
      <t>ジュウブン</t>
    </rPh>
    <rPh sb="196" eb="198">
      <t>シハラ</t>
    </rPh>
    <rPh sb="199" eb="201">
      <t>ノウリョク</t>
    </rPh>
    <rPh sb="204" eb="206">
      <t>ジョウタイ</t>
    </rPh>
    <rPh sb="211" eb="213">
      <t>キギョウ</t>
    </rPh>
    <rPh sb="213" eb="214">
      <t>サイ</t>
    </rPh>
    <rPh sb="214" eb="216">
      <t>ザンダカ</t>
    </rPh>
    <rPh sb="216" eb="217">
      <t>タイ</t>
    </rPh>
    <rPh sb="217" eb="219">
      <t>キュウスイ</t>
    </rPh>
    <rPh sb="219" eb="221">
      <t>シュウエキ</t>
    </rPh>
    <rPh sb="221" eb="223">
      <t>ヒリツ</t>
    </rPh>
    <rPh sb="225" eb="227">
      <t>ケンセツ</t>
    </rPh>
    <rPh sb="227" eb="229">
      <t>トウシ</t>
    </rPh>
    <rPh sb="229" eb="231">
      <t>ザイゲン</t>
    </rPh>
    <rPh sb="232" eb="234">
      <t>ナイブ</t>
    </rPh>
    <rPh sb="234" eb="236">
      <t>リュウホ</t>
    </rPh>
    <rPh sb="236" eb="238">
      <t>シキン</t>
    </rPh>
    <rPh sb="241" eb="242">
      <t>マカナ</t>
    </rPh>
    <rPh sb="244" eb="245">
      <t>アラ</t>
    </rPh>
    <rPh sb="254" eb="255">
      <t>オコナ</t>
    </rPh>
    <rPh sb="263" eb="265">
      <t>ネンネン</t>
    </rPh>
    <rPh sb="265" eb="267">
      <t>ゲンショウ</t>
    </rPh>
    <rPh sb="333" eb="335">
      <t>カクホ</t>
    </rPh>
    <rPh sb="343" eb="345">
      <t>キュウスイ</t>
    </rPh>
    <rPh sb="345" eb="347">
      <t>ゲンカ</t>
    </rPh>
    <rPh sb="349" eb="351">
      <t>リョウシツ</t>
    </rPh>
    <rPh sb="356" eb="357">
      <t>メグ</t>
    </rPh>
    <rPh sb="363" eb="366">
      <t>ヘイキンチ</t>
    </rPh>
    <rPh sb="368" eb="369">
      <t>ヒク</t>
    </rPh>
    <rPh sb="377" eb="379">
      <t>ハイスイ</t>
    </rPh>
    <rPh sb="379" eb="380">
      <t>リョウ</t>
    </rPh>
    <rPh sb="390" eb="391">
      <t>トモナ</t>
    </rPh>
    <rPh sb="393" eb="395">
      <t>シセツ</t>
    </rPh>
    <rPh sb="398" eb="400">
      <t>ネンネン</t>
    </rPh>
    <rPh sb="403" eb="405">
      <t>ロウスイ</t>
    </rPh>
    <rPh sb="409" eb="411">
      <t>ハイスイ</t>
    </rPh>
    <rPh sb="412" eb="414">
      <t>ゾウカ</t>
    </rPh>
    <rPh sb="418" eb="420">
      <t>ロウスイ</t>
    </rPh>
    <rPh sb="420" eb="422">
      <t>チョウサ</t>
    </rPh>
    <rPh sb="423" eb="424">
      <t>ト</t>
    </rPh>
    <rPh sb="425" eb="426">
      <t>ク</t>
    </rPh>
    <rPh sb="428" eb="429">
      <t>オコナ</t>
    </rPh>
    <rPh sb="431" eb="433">
      <t>コウリツ</t>
    </rPh>
    <rPh sb="433" eb="434">
      <t>テキ</t>
    </rPh>
    <rPh sb="435" eb="437">
      <t>ウンヨウ</t>
    </rPh>
    <rPh sb="438" eb="439">
      <t>ハカ</t>
    </rPh>
    <rPh sb="443" eb="444">
      <t>ツト</t>
    </rPh>
    <rPh sb="459" eb="460">
      <t>ゴ</t>
    </rPh>
    <rPh sb="468" eb="471">
      <t>ヘイキンチ</t>
    </rPh>
    <rPh sb="475" eb="477">
      <t>シタマワ</t>
    </rPh>
    <phoneticPr fontId="4"/>
  </si>
  <si>
    <t>　管路の経過年数や漏水実績等を考慮し、老朽管路等の更新を行っているものの①有形固定資産減価償却率及び②管路経年化率共に、平均値を大きく上回っており、耐用年数に近い資産が多く、施設の更新の必要性が高いといえます。また、これまで普及率が低いため管路拡張を重点的に行ってきましたが、③管路更新率も平均値を下回っていることから老朽管路については、耐震化も併せた更新、修繕に計画的かつ効率的に取り組む必要があります。</t>
    <rPh sb="23" eb="24">
      <t>トウ</t>
    </rPh>
    <rPh sb="37" eb="39">
      <t>ユウケイ</t>
    </rPh>
    <rPh sb="39" eb="41">
      <t>コテイ</t>
    </rPh>
    <rPh sb="41" eb="43">
      <t>シサン</t>
    </rPh>
    <rPh sb="43" eb="45">
      <t>ゲンカ</t>
    </rPh>
    <rPh sb="45" eb="47">
      <t>ショウキャク</t>
    </rPh>
    <rPh sb="47" eb="48">
      <t>リツ</t>
    </rPh>
    <rPh sb="48" eb="49">
      <t>オヨ</t>
    </rPh>
    <rPh sb="51" eb="53">
      <t>カンロ</t>
    </rPh>
    <rPh sb="53" eb="55">
      <t>ケイネン</t>
    </rPh>
    <rPh sb="55" eb="56">
      <t>カ</t>
    </rPh>
    <rPh sb="56" eb="57">
      <t>リツ</t>
    </rPh>
    <rPh sb="57" eb="58">
      <t>トモ</t>
    </rPh>
    <rPh sb="60" eb="63">
      <t>ヘイキンチ</t>
    </rPh>
    <rPh sb="64" eb="65">
      <t>オオ</t>
    </rPh>
    <rPh sb="67" eb="69">
      <t>ウワマワ</t>
    </rPh>
    <rPh sb="74" eb="76">
      <t>タイヨウ</t>
    </rPh>
    <rPh sb="76" eb="78">
      <t>ネンスウ</t>
    </rPh>
    <rPh sb="79" eb="80">
      <t>チカ</t>
    </rPh>
    <rPh sb="81" eb="83">
      <t>シサン</t>
    </rPh>
    <rPh sb="84" eb="85">
      <t>オオ</t>
    </rPh>
    <rPh sb="87" eb="89">
      <t>シセツ</t>
    </rPh>
    <rPh sb="90" eb="92">
      <t>コウシン</t>
    </rPh>
    <rPh sb="93" eb="96">
      <t>ヒツヨウセイ</t>
    </rPh>
    <rPh sb="97" eb="98">
      <t>タカ</t>
    </rPh>
    <rPh sb="139" eb="141">
      <t>カンロ</t>
    </rPh>
    <rPh sb="141" eb="143">
      <t>コウシン</t>
    </rPh>
    <rPh sb="143" eb="144">
      <t>リツ</t>
    </rPh>
    <rPh sb="145" eb="147">
      <t>ヘイキン</t>
    </rPh>
    <rPh sb="147" eb="148">
      <t>アタイ</t>
    </rPh>
    <rPh sb="149" eb="151">
      <t>シタマワ</t>
    </rPh>
    <rPh sb="159" eb="161">
      <t>ロウキュウ</t>
    </rPh>
    <rPh sb="161" eb="163">
      <t>カンロ</t>
    </rPh>
    <rPh sb="169" eb="172">
      <t>タイシンカ</t>
    </rPh>
    <rPh sb="173" eb="174">
      <t>アワ</t>
    </rPh>
    <rPh sb="176" eb="178">
      <t>コウシン</t>
    </rPh>
    <rPh sb="179" eb="181">
      <t>シュウゼン</t>
    </rPh>
    <rPh sb="182" eb="185">
      <t>ケイカクテキ</t>
    </rPh>
    <rPh sb="187" eb="190">
      <t>コウリツテキ</t>
    </rPh>
    <rPh sb="191" eb="192">
      <t>ト</t>
    </rPh>
    <rPh sb="193" eb="194">
      <t>ク</t>
    </rPh>
    <rPh sb="195" eb="197">
      <t>ヒツヨウ</t>
    </rPh>
    <phoneticPr fontId="4"/>
  </si>
  <si>
    <t>　当市水道事業は、類似団体と比較し各項目とも安定的な経営状況でありますが、今後は給水人口の減少や節水機器の普及等により料金収入の大幅な増加は期待できない状況にあります。
　また、施設及び管路の老朽化割合が高くなっていることから、全体の設備投資を考慮しつつ、優先度が高い老朽化施設等の更新を重点的に行い、効率的な施設整備に取り組みます。
H29.3経営戦略策定済</t>
    <rPh sb="28" eb="30">
      <t>ジョウキョウ</t>
    </rPh>
    <rPh sb="37" eb="39">
      <t>コンゴ</t>
    </rPh>
    <rPh sb="40" eb="42">
      <t>キュウスイ</t>
    </rPh>
    <rPh sb="42" eb="44">
      <t>ジンコウ</t>
    </rPh>
    <rPh sb="45" eb="47">
      <t>ゲンショウ</t>
    </rPh>
    <rPh sb="48" eb="50">
      <t>セッスイ</t>
    </rPh>
    <rPh sb="50" eb="52">
      <t>キキ</t>
    </rPh>
    <rPh sb="53" eb="55">
      <t>フキュウ</t>
    </rPh>
    <rPh sb="55" eb="56">
      <t>トウ</t>
    </rPh>
    <rPh sb="59" eb="61">
      <t>リョウキン</t>
    </rPh>
    <rPh sb="61" eb="63">
      <t>シュウニュウ</t>
    </rPh>
    <rPh sb="64" eb="66">
      <t>オオハバ</t>
    </rPh>
    <rPh sb="67" eb="69">
      <t>ゾウカ</t>
    </rPh>
    <rPh sb="70" eb="72">
      <t>キタイ</t>
    </rPh>
    <rPh sb="76" eb="78">
      <t>ジョウキョウ</t>
    </rPh>
    <rPh sb="89" eb="91">
      <t>シセツ</t>
    </rPh>
    <rPh sb="91" eb="92">
      <t>オヨ</t>
    </rPh>
    <rPh sb="96" eb="99">
      <t>ロウキュウカ</t>
    </rPh>
    <rPh sb="128" eb="131">
      <t>ユウセンド</t>
    </rPh>
    <rPh sb="132" eb="133">
      <t>タカ</t>
    </rPh>
    <rPh sb="134" eb="137">
      <t>ロウキュウカ</t>
    </rPh>
    <rPh sb="137" eb="139">
      <t>シセツ</t>
    </rPh>
    <rPh sb="139" eb="140">
      <t>トウ</t>
    </rPh>
    <rPh sb="144" eb="147">
      <t>ジュウテンテキ</t>
    </rPh>
    <rPh sb="148" eb="149">
      <t>オコナ</t>
    </rPh>
    <rPh sb="151" eb="154">
      <t>コウリツテキ</t>
    </rPh>
    <rPh sb="155" eb="157">
      <t>シセツ</t>
    </rPh>
    <rPh sb="157" eb="159">
      <t>セイビ</t>
    </rPh>
    <rPh sb="160" eb="161">
      <t>ト</t>
    </rPh>
    <rPh sb="162" eb="1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</si>
</sst>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0.24</c:v>
                </c:pt>
                <c:pt idx="2">
                  <c:v>0.28999999999999998</c:v>
                </c:pt>
                <c:pt idx="3">
                  <c:v>0.21</c:v>
                </c:pt>
                <c:pt idx="4">
                  <c:v>0.25</c:v>
                </c:pt>
              </c:numCache>
            </c:numRef>
          </c:val>
          <c:extLst>
            <c:ext xmlns:c16="http://schemas.microsoft.com/office/drawing/2014/chart" uri="{C3380CC4-5D6E-409C-BE32-E72D297353CC}">
              <c16:uniqueId val="{00000000-0398-41F9-AF74-DB90E811ED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0398-41F9-AF74-DB90E811ED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51.27</c:v>
                </c:pt>
                <c:pt idx="1">
                  <c:v>51.46</c:v>
                </c:pt>
                <c:pt idx="2">
                  <c:v>56.04</c:v>
                </c:pt>
                <c:pt idx="3">
                  <c:v>58.14</c:v>
                </c:pt>
                <c:pt idx="4">
                  <c:v>58.77</c:v>
                </c:pt>
              </c:numCache>
            </c:numRef>
          </c:val>
          <c:extLst>
            <c:ext xmlns:c16="http://schemas.microsoft.com/office/drawing/2014/chart" uri="{C3380CC4-5D6E-409C-BE32-E72D297353CC}">
              <c16:uniqueId val="{00000000-109B-4250-A774-A5982442B0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109B-4250-A774-A5982442B0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82.87</c:v>
                </c:pt>
                <c:pt idx="1">
                  <c:v>83.53</c:v>
                </c:pt>
                <c:pt idx="2">
                  <c:v>78.23</c:v>
                </c:pt>
                <c:pt idx="3">
                  <c:v>75.680000000000007</c:v>
                </c:pt>
                <c:pt idx="4">
                  <c:v>75.650000000000006</c:v>
                </c:pt>
              </c:numCache>
            </c:numRef>
          </c:val>
          <c:extLst>
            <c:ext xmlns:c16="http://schemas.microsoft.com/office/drawing/2014/chart" uri="{C3380CC4-5D6E-409C-BE32-E72D297353CC}">
              <c16:uniqueId val="{00000000-8DA9-4E7B-99EE-6E6BB0FEE6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8DA9-4E7B-99EE-6E6BB0FEE6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125.71</c:v>
                </c:pt>
                <c:pt idx="1">
                  <c:v>125.6</c:v>
                </c:pt>
                <c:pt idx="2">
                  <c:v>126.52</c:v>
                </c:pt>
                <c:pt idx="3">
                  <c:v>117.79</c:v>
                </c:pt>
                <c:pt idx="4">
                  <c:v>119.66</c:v>
                </c:pt>
              </c:numCache>
            </c:numRef>
          </c:val>
          <c:extLst>
            <c:ext xmlns:c16="http://schemas.microsoft.com/office/drawing/2014/chart" uri="{C3380CC4-5D6E-409C-BE32-E72D297353CC}">
              <c16:uniqueId val="{00000000-F4A7-4EB7-AB89-DDB5F3AC31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F4A7-4EB7-AB89-DDB5F3AC31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47.82</c:v>
                </c:pt>
                <c:pt idx="1">
                  <c:v>48.55</c:v>
                </c:pt>
                <c:pt idx="2">
                  <c:v>49.25</c:v>
                </c:pt>
                <c:pt idx="3">
                  <c:v>49.61</c:v>
                </c:pt>
                <c:pt idx="4">
                  <c:v>50.46</c:v>
                </c:pt>
              </c:numCache>
            </c:numRef>
          </c:val>
          <c:extLst>
            <c:ext xmlns:c16="http://schemas.microsoft.com/office/drawing/2014/chart" uri="{C3380CC4-5D6E-409C-BE32-E72D297353CC}">
              <c16:uniqueId val="{00000000-6455-4ED1-8A2F-AF13063FAB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6455-4ED1-8A2F-AF13063FAB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24.15</c:v>
                </c:pt>
                <c:pt idx="1">
                  <c:v>24.02</c:v>
                </c:pt>
                <c:pt idx="2">
                  <c:v>20.04</c:v>
                </c:pt>
                <c:pt idx="3">
                  <c:v>19.88</c:v>
                </c:pt>
                <c:pt idx="4">
                  <c:v>19.739999999999998</c:v>
                </c:pt>
              </c:numCache>
            </c:numRef>
          </c:val>
          <c:extLst>
            <c:ext xmlns:c16="http://schemas.microsoft.com/office/drawing/2014/chart" uri="{C3380CC4-5D6E-409C-BE32-E72D297353CC}">
              <c16:uniqueId val="{00000000-01E8-4D58-AE74-1B5A70EC61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01E8-4D58-AE74-1B5A70EC61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97-44A3-9F85-0674B954D6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6797-44A3-9F85-0674B954D6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421.19</c:v>
                </c:pt>
                <c:pt idx="1">
                  <c:v>415.02</c:v>
                </c:pt>
                <c:pt idx="2">
                  <c:v>404.27</c:v>
                </c:pt>
                <c:pt idx="3">
                  <c:v>298.56</c:v>
                </c:pt>
                <c:pt idx="4">
                  <c:v>361.32</c:v>
                </c:pt>
              </c:numCache>
            </c:numRef>
          </c:val>
          <c:extLst>
            <c:ext xmlns:c16="http://schemas.microsoft.com/office/drawing/2014/chart" uri="{C3380CC4-5D6E-409C-BE32-E72D297353CC}">
              <c16:uniqueId val="{00000000-B808-4834-BCB4-C05FAEF8EB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B808-4834-BCB4-C05FAEF8EB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270.58</c:v>
                </c:pt>
                <c:pt idx="1">
                  <c:v>249.75</c:v>
                </c:pt>
                <c:pt idx="2">
                  <c:v>228.52</c:v>
                </c:pt>
                <c:pt idx="3">
                  <c:v>212.34</c:v>
                </c:pt>
                <c:pt idx="4">
                  <c:v>194.52</c:v>
                </c:pt>
              </c:numCache>
            </c:numRef>
          </c:val>
          <c:extLst>
            <c:ext xmlns:c16="http://schemas.microsoft.com/office/drawing/2014/chart" uri="{C3380CC4-5D6E-409C-BE32-E72D297353CC}">
              <c16:uniqueId val="{00000000-5C81-4015-B4B5-155819A9A8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5C81-4015-B4B5-155819A9A8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128.46</c:v>
                </c:pt>
                <c:pt idx="1">
                  <c:v>128.49</c:v>
                </c:pt>
                <c:pt idx="2">
                  <c:v>129.77000000000001</c:v>
                </c:pt>
                <c:pt idx="3">
                  <c:v>116.05</c:v>
                </c:pt>
                <c:pt idx="4">
                  <c:v>124.2</c:v>
                </c:pt>
              </c:numCache>
            </c:numRef>
          </c:val>
          <c:extLst>
            <c:ext xmlns:c16="http://schemas.microsoft.com/office/drawing/2014/chart" uri="{C3380CC4-5D6E-409C-BE32-E72D297353CC}">
              <c16:uniqueId val="{00000000-B10A-4BC7-96DE-72AC88437F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B10A-4BC7-96DE-72AC88437F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97.68</c:v>
                </c:pt>
                <c:pt idx="1">
                  <c:v>97.72</c:v>
                </c:pt>
                <c:pt idx="2">
                  <c:v>96.67</c:v>
                </c:pt>
                <c:pt idx="3">
                  <c:v>108.02</c:v>
                </c:pt>
                <c:pt idx="4">
                  <c:v>100.92</c:v>
                </c:pt>
              </c:numCache>
            </c:numRef>
          </c:val>
          <c:extLst>
            <c:ext xmlns:c16="http://schemas.microsoft.com/office/drawing/2014/chart" uri="{C3380CC4-5D6E-409C-BE32-E72D297353CC}">
              <c16:uniqueId val="{00000000-CA5D-4661-9CCD-5874B6CFA1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CA5D-4661-9CCD-5874B6CFA1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八代市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128001</v>
      </c>
      <c r="AM8" s="60"/>
      <c r="AN8" s="60"/>
      <c r="AO8" s="60"/>
      <c r="AP8" s="60"/>
      <c r="AQ8" s="60"/>
      <c r="AR8" s="60"/>
      <c r="AS8" s="60"/>
      <c r="AT8" s="51">
        <f>データ!$S$6</f>
        <v>681.36</v>
      </c>
      <c r="AU8" s="52"/>
      <c r="AV8" s="52"/>
      <c r="AW8" s="52"/>
      <c r="AX8" s="52"/>
      <c r="AY8" s="52"/>
      <c r="AZ8" s="52"/>
      <c r="BA8" s="52"/>
      <c r="BB8" s="53">
        <f>データ!$T$6</f>
        <v>187.86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77.37</v>
      </c>
      <c r="J10" s="52"/>
      <c r="K10" s="52"/>
      <c r="L10" s="52"/>
      <c r="M10" s="52"/>
      <c r="N10" s="52"/>
      <c r="O10" s="63"/>
      <c r="P10" s="53">
        <f>データ!$P$6</f>
        <v>31.94</v>
      </c>
      <c r="Q10" s="53"/>
      <c r="R10" s="53"/>
      <c r="S10" s="53"/>
      <c r="T10" s="53"/>
      <c r="U10" s="53"/>
      <c r="V10" s="53"/>
      <c r="W10" s="60">
        <f>データ!$Q$6</f>
        <v>2450</v>
      </c>
      <c r="X10" s="60"/>
      <c r="Y10" s="60"/>
      <c r="Z10" s="60"/>
      <c r="AA10" s="60"/>
      <c r="AB10" s="60"/>
      <c r="AC10" s="60"/>
      <c r="AD10" s="2"/>
      <c r="AE10" s="2"/>
      <c r="AF10" s="2"/>
      <c r="AG10" s="2"/>
      <c r="AH10" s="4"/>
      <c r="AI10" s="4"/>
      <c r="AJ10" s="4"/>
      <c r="AK10" s="4"/>
      <c r="AL10" s="60">
        <f>データ!$U$6</f>
        <v>40665</v>
      </c>
      <c r="AM10" s="60"/>
      <c r="AN10" s="60"/>
      <c r="AO10" s="60"/>
      <c r="AP10" s="60"/>
      <c r="AQ10" s="60"/>
      <c r="AR10" s="60"/>
      <c r="AS10" s="60"/>
      <c r="AT10" s="51">
        <f>データ!$V$6</f>
        <v>50.79</v>
      </c>
      <c r="AU10" s="52"/>
      <c r="AV10" s="52"/>
      <c r="AW10" s="52"/>
      <c r="AX10" s="52"/>
      <c r="AY10" s="52"/>
      <c r="AZ10" s="52"/>
      <c r="BA10" s="52"/>
      <c r="BB10" s="53">
        <f>データ!$W$6</f>
        <v>800.65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a3HezLFvNAroFqHr9J+anGQQ+kaD1YEvnfGFFW+tSTkCLrH/2zS3E4ztCbdNVLuwW8XScsATk0Kh3fIO/d10Q==" saltValue="iuz3hFAKpK5XonP6VexxA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432024</v>
      </c>
      <c r="D6" s="34">
        <f t="shared" si="3"/>
        <v>46</v>
      </c>
      <c r="E6" s="34">
        <f t="shared" si="3"/>
        <v>1</v>
      </c>
      <c r="F6" s="34">
        <f t="shared" si="3"/>
        <v>0</v>
      </c>
      <c r="G6" s="34">
        <f t="shared" si="3"/>
        <v>1</v>
      </c>
      <c r="H6" s="34" t="str">
        <f t="shared" si="3"/>
        <v>熊本県　八代市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77.37</v>
      </c>
      <c r="P6" s="35">
        <f t="shared" si="3"/>
        <v>31.94</v>
      </c>
      <c r="Q6" s="35">
        <f t="shared" si="3"/>
        <v>2450</v>
      </c>
      <c r="R6" s="35">
        <f t="shared" si="3"/>
        <v>128001</v>
      </c>
      <c r="S6" s="35">
        <f t="shared" si="3"/>
        <v>681.36</v>
      </c>
      <c r="T6" s="35">
        <f t="shared" si="3"/>
        <v>187.86</v>
      </c>
      <c r="U6" s="35">
        <f t="shared" si="3"/>
        <v>40665</v>
      </c>
      <c r="V6" s="35">
        <f t="shared" si="3"/>
        <v>50.79</v>
      </c>
      <c r="W6" s="35">
        <f t="shared" si="3"/>
        <v>800.65</v>
      </c>
      <c r="X6" s="36">
        <f>IF(X7="",NA(),X7)</f>
        <v>125.71</v>
      </c>
      <c r="Y6" s="36">
        <f t="shared" ref="Y6:AG6" si="4">IF(Y7="",NA(),Y7)</f>
        <v>125.6</v>
      </c>
      <c r="Z6" s="36">
        <f t="shared" si="4"/>
        <v>126.52</v>
      </c>
      <c r="AA6" s="36">
        <f t="shared" si="4"/>
        <v>117.79</v>
      </c>
      <c r="AB6" s="36">
        <f t="shared" si="4"/>
        <v>119.66</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421.19</v>
      </c>
      <c r="AU6" s="36">
        <f t="shared" ref="AU6:BC6" si="6">IF(AU7="",NA(),AU7)</f>
        <v>415.02</v>
      </c>
      <c r="AV6" s="36">
        <f t="shared" si="6"/>
        <v>404.27</v>
      </c>
      <c r="AW6" s="36">
        <f t="shared" si="6"/>
        <v>298.56</v>
      </c>
      <c r="AX6" s="36">
        <f t="shared" si="6"/>
        <v>361.32</v>
      </c>
      <c r="AY6" s="36">
        <f t="shared" si="6"/>
        <v>382.09</v>
      </c>
      <c r="AZ6" s="36">
        <f t="shared" si="6"/>
        <v>371.31</v>
      </c>
      <c r="BA6" s="36">
        <f t="shared" si="6"/>
        <v>377.63</v>
      </c>
      <c r="BB6" s="36">
        <f t="shared" si="6"/>
        <v>357.34</v>
      </c>
      <c r="BC6" s="36">
        <f t="shared" si="6"/>
        <v>366.03</v>
      </c>
      <c r="BD6" s="35" t="str">
        <f>IF(BD7="","",IF(BD7="-","【-】","【"&amp;SUBSTITUTE(TEXT(BD7,"#,##0.00"),"-","△")&amp;"】"))</f>
        <v>【261.93】</v>
      </c>
      <c r="BE6" s="36">
        <f>IF(BE7="",NA(),BE7)</f>
        <v>270.58</v>
      </c>
      <c r="BF6" s="36">
        <f t="shared" ref="BF6:BN6" si="7">IF(BF7="",NA(),BF7)</f>
        <v>249.75</v>
      </c>
      <c r="BG6" s="36">
        <f t="shared" si="7"/>
        <v>228.52</v>
      </c>
      <c r="BH6" s="36">
        <f t="shared" si="7"/>
        <v>212.34</v>
      </c>
      <c r="BI6" s="36">
        <f t="shared" si="7"/>
        <v>194.52</v>
      </c>
      <c r="BJ6" s="36">
        <f t="shared" si="7"/>
        <v>385.06</v>
      </c>
      <c r="BK6" s="36">
        <f t="shared" si="7"/>
        <v>373.09</v>
      </c>
      <c r="BL6" s="36">
        <f t="shared" si="7"/>
        <v>364.71</v>
      </c>
      <c r="BM6" s="36">
        <f t="shared" si="7"/>
        <v>373.69</v>
      </c>
      <c r="BN6" s="36">
        <f t="shared" si="7"/>
        <v>370.12</v>
      </c>
      <c r="BO6" s="35" t="str">
        <f>IF(BO7="","",IF(BO7="-","【-】","【"&amp;SUBSTITUTE(TEXT(BO7,"#,##0.00"),"-","△")&amp;"】"))</f>
        <v>【270.46】</v>
      </c>
      <c r="BP6" s="36">
        <f>IF(BP7="",NA(),BP7)</f>
        <v>128.46</v>
      </c>
      <c r="BQ6" s="36">
        <f t="shared" ref="BQ6:BY6" si="8">IF(BQ7="",NA(),BQ7)</f>
        <v>128.49</v>
      </c>
      <c r="BR6" s="36">
        <f t="shared" si="8"/>
        <v>129.77000000000001</v>
      </c>
      <c r="BS6" s="36">
        <f t="shared" si="8"/>
        <v>116.05</v>
      </c>
      <c r="BT6" s="36">
        <f t="shared" si="8"/>
        <v>124.2</v>
      </c>
      <c r="BU6" s="36">
        <f t="shared" si="8"/>
        <v>99.07</v>
      </c>
      <c r="BV6" s="36">
        <f t="shared" si="8"/>
        <v>99.99</v>
      </c>
      <c r="BW6" s="36">
        <f t="shared" si="8"/>
        <v>100.65</v>
      </c>
      <c r="BX6" s="36">
        <f t="shared" si="8"/>
        <v>99.87</v>
      </c>
      <c r="BY6" s="36">
        <f t="shared" si="8"/>
        <v>100.42</v>
      </c>
      <c r="BZ6" s="35" t="str">
        <f>IF(BZ7="","",IF(BZ7="-","【-】","【"&amp;SUBSTITUTE(TEXT(BZ7,"#,##0.00"),"-","△")&amp;"】"))</f>
        <v>【103.91】</v>
      </c>
      <c r="CA6" s="36">
        <f>IF(CA7="",NA(),CA7)</f>
        <v>97.68</v>
      </c>
      <c r="CB6" s="36">
        <f t="shared" ref="CB6:CJ6" si="9">IF(CB7="",NA(),CB7)</f>
        <v>97.72</v>
      </c>
      <c r="CC6" s="36">
        <f t="shared" si="9"/>
        <v>96.67</v>
      </c>
      <c r="CD6" s="36">
        <f t="shared" si="9"/>
        <v>108.02</v>
      </c>
      <c r="CE6" s="36">
        <f t="shared" si="9"/>
        <v>100.92</v>
      </c>
      <c r="CF6" s="36">
        <f t="shared" si="9"/>
        <v>173.03</v>
      </c>
      <c r="CG6" s="36">
        <f t="shared" si="9"/>
        <v>171.15</v>
      </c>
      <c r="CH6" s="36">
        <f t="shared" si="9"/>
        <v>170.19</v>
      </c>
      <c r="CI6" s="36">
        <f t="shared" si="9"/>
        <v>171.81</v>
      </c>
      <c r="CJ6" s="36">
        <f t="shared" si="9"/>
        <v>171.67</v>
      </c>
      <c r="CK6" s="35" t="str">
        <f>IF(CK7="","",IF(CK7="-","【-】","【"&amp;SUBSTITUTE(TEXT(CK7,"#,##0.00"),"-","△")&amp;"】"))</f>
        <v>【167.11】</v>
      </c>
      <c r="CL6" s="36">
        <f>IF(CL7="",NA(),CL7)</f>
        <v>51.27</v>
      </c>
      <c r="CM6" s="36">
        <f t="shared" ref="CM6:CU6" si="10">IF(CM7="",NA(),CM7)</f>
        <v>51.46</v>
      </c>
      <c r="CN6" s="36">
        <f t="shared" si="10"/>
        <v>56.04</v>
      </c>
      <c r="CO6" s="36">
        <f t="shared" si="10"/>
        <v>58.14</v>
      </c>
      <c r="CP6" s="36">
        <f t="shared" si="10"/>
        <v>58.77</v>
      </c>
      <c r="CQ6" s="36">
        <f t="shared" si="10"/>
        <v>58.58</v>
      </c>
      <c r="CR6" s="36">
        <f t="shared" si="10"/>
        <v>58.53</v>
      </c>
      <c r="CS6" s="36">
        <f t="shared" si="10"/>
        <v>59.01</v>
      </c>
      <c r="CT6" s="36">
        <f t="shared" si="10"/>
        <v>60.03</v>
      </c>
      <c r="CU6" s="36">
        <f t="shared" si="10"/>
        <v>59.74</v>
      </c>
      <c r="CV6" s="35" t="str">
        <f>IF(CV7="","",IF(CV7="-","【-】","【"&amp;SUBSTITUTE(TEXT(CV7,"#,##0.00"),"-","△")&amp;"】"))</f>
        <v>【60.27】</v>
      </c>
      <c r="CW6" s="36">
        <f>IF(CW7="",NA(),CW7)</f>
        <v>82.87</v>
      </c>
      <c r="CX6" s="36">
        <f t="shared" ref="CX6:DF6" si="11">IF(CX7="",NA(),CX7)</f>
        <v>83.53</v>
      </c>
      <c r="CY6" s="36">
        <f t="shared" si="11"/>
        <v>78.23</v>
      </c>
      <c r="CZ6" s="36">
        <f t="shared" si="11"/>
        <v>75.680000000000007</v>
      </c>
      <c r="DA6" s="36">
        <f t="shared" si="11"/>
        <v>75.650000000000006</v>
      </c>
      <c r="DB6" s="36">
        <f t="shared" si="11"/>
        <v>85.23</v>
      </c>
      <c r="DC6" s="36">
        <f t="shared" si="11"/>
        <v>85.26</v>
      </c>
      <c r="DD6" s="36">
        <f t="shared" si="11"/>
        <v>85.37</v>
      </c>
      <c r="DE6" s="36">
        <f t="shared" si="11"/>
        <v>84.81</v>
      </c>
      <c r="DF6" s="36">
        <f t="shared" si="11"/>
        <v>84.8</v>
      </c>
      <c r="DG6" s="35" t="str">
        <f>IF(DG7="","",IF(DG7="-","【-】","【"&amp;SUBSTITUTE(TEXT(DG7,"#,##0.00"),"-","△")&amp;"】"))</f>
        <v>【89.92】</v>
      </c>
      <c r="DH6" s="36">
        <f>IF(DH7="",NA(),DH7)</f>
        <v>47.82</v>
      </c>
      <c r="DI6" s="36">
        <f t="shared" ref="DI6:DQ6" si="12">IF(DI7="",NA(),DI7)</f>
        <v>48.55</v>
      </c>
      <c r="DJ6" s="36">
        <f t="shared" si="12"/>
        <v>49.25</v>
      </c>
      <c r="DK6" s="36">
        <f t="shared" si="12"/>
        <v>49.61</v>
      </c>
      <c r="DL6" s="36">
        <f t="shared" si="12"/>
        <v>50.46</v>
      </c>
      <c r="DM6" s="36">
        <f t="shared" si="12"/>
        <v>44.31</v>
      </c>
      <c r="DN6" s="36">
        <f t="shared" si="12"/>
        <v>45.75</v>
      </c>
      <c r="DO6" s="36">
        <f t="shared" si="12"/>
        <v>46.9</v>
      </c>
      <c r="DP6" s="36">
        <f t="shared" si="12"/>
        <v>47.28</v>
      </c>
      <c r="DQ6" s="36">
        <f t="shared" si="12"/>
        <v>47.66</v>
      </c>
      <c r="DR6" s="35" t="str">
        <f>IF(DR7="","",IF(DR7="-","【-】","【"&amp;SUBSTITUTE(TEXT(DR7,"#,##0.00"),"-","△")&amp;"】"))</f>
        <v>【48.85】</v>
      </c>
      <c r="DS6" s="36">
        <f>IF(DS7="",NA(),DS7)</f>
        <v>24.15</v>
      </c>
      <c r="DT6" s="36">
        <f t="shared" ref="DT6:EB6" si="13">IF(DT7="",NA(),DT7)</f>
        <v>24.02</v>
      </c>
      <c r="DU6" s="36">
        <f t="shared" si="13"/>
        <v>20.04</v>
      </c>
      <c r="DV6" s="36">
        <f t="shared" si="13"/>
        <v>19.88</v>
      </c>
      <c r="DW6" s="36">
        <f t="shared" si="13"/>
        <v>19.739999999999998</v>
      </c>
      <c r="DX6" s="36">
        <f t="shared" si="13"/>
        <v>10.09</v>
      </c>
      <c r="DY6" s="36">
        <f t="shared" si="13"/>
        <v>10.54</v>
      </c>
      <c r="DZ6" s="36">
        <f t="shared" si="13"/>
        <v>12.03</v>
      </c>
      <c r="EA6" s="36">
        <f t="shared" si="13"/>
        <v>12.19</v>
      </c>
      <c r="EB6" s="36">
        <f t="shared" si="13"/>
        <v>15.1</v>
      </c>
      <c r="EC6" s="35" t="str">
        <f>IF(EC7="","",IF(EC7="-","【-】","【"&amp;SUBSTITUTE(TEXT(EC7,"#,##0.00"),"-","△")&amp;"】"))</f>
        <v>【17.80】</v>
      </c>
      <c r="ED6" s="36">
        <f>IF(ED7="",NA(),ED7)</f>
        <v>0.28000000000000003</v>
      </c>
      <c r="EE6" s="36">
        <f t="shared" ref="EE6:EM6" si="14">IF(EE7="",NA(),EE7)</f>
        <v>0.24</v>
      </c>
      <c r="EF6" s="36">
        <f t="shared" si="14"/>
        <v>0.28999999999999998</v>
      </c>
      <c r="EG6" s="36">
        <f t="shared" si="14"/>
        <v>0.21</v>
      </c>
      <c r="EH6" s="36">
        <f t="shared" si="14"/>
        <v>0.25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432024</v>
      </c>
      <c r="D7" s="38">
        <v>46</v>
      </c>
      <c r="E7" s="38">
        <v>1</v>
      </c>
      <c r="F7" s="38">
        <v>0</v>
      </c>
      <c r="G7" s="38">
        <v>1</v>
      </c>
      <c r="H7" s="38" t="s">
        <v>93</v>
      </c>
      <c r="I7" s="38" t="s">
        <v>94</v>
      </c>
      <c r="J7" s="38" t="s">
        <v>95</v>
      </c>
      <c r="K7" s="38" t="s">
        <v>96</v>
      </c>
      <c r="L7" s="38" t="s">
        <v>97</v>
      </c>
      <c r="M7" s="38" t="s">
        <v>98</v>
      </c>
      <c r="N7" s="39" t="s">
        <v>99</v>
      </c>
      <c r="O7" s="39">
        <v>77.37</v>
      </c>
      <c r="P7" s="39">
        <v>31.94</v>
      </c>
      <c r="Q7" s="39">
        <v>2450</v>
      </c>
      <c r="R7" s="39">
        <v>128001</v>
      </c>
      <c r="S7" s="39">
        <v>681.36</v>
      </c>
      <c r="T7" s="39">
        <v>187.86</v>
      </c>
      <c r="U7" s="39">
        <v>40665</v>
      </c>
      <c r="V7" s="39">
        <v>50.79</v>
      </c>
      <c r="W7" s="39">
        <v>800.65</v>
      </c>
      <c r="X7" s="39">
        <v>125.71</v>
      </c>
      <c r="Y7" s="39">
        <v>125.6</v>
      </c>
      <c r="Z7" s="39">
        <v>126.52</v>
      </c>
      <c r="AA7" s="39">
        <v>117.79</v>
      </c>
      <c r="AB7" s="39">
        <v>119.66</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421.19</v>
      </c>
      <c r="AU7" s="39">
        <v>415.02</v>
      </c>
      <c r="AV7" s="39">
        <v>404.27</v>
      </c>
      <c r="AW7" s="39">
        <v>298.56</v>
      </c>
      <c r="AX7" s="39">
        <v>361.32</v>
      </c>
      <c r="AY7" s="39">
        <v>382.09</v>
      </c>
      <c r="AZ7" s="39">
        <v>371.31</v>
      </c>
      <c r="BA7" s="39">
        <v>377.63</v>
      </c>
      <c r="BB7" s="39">
        <v>357.34</v>
      </c>
      <c r="BC7" s="39">
        <v>366.03</v>
      </c>
      <c r="BD7" s="39">
        <v>261.93</v>
      </c>
      <c r="BE7" s="39">
        <v>270.58</v>
      </c>
      <c r="BF7" s="39">
        <v>249.75</v>
      </c>
      <c r="BG7" s="39">
        <v>228.52</v>
      </c>
      <c r="BH7" s="39">
        <v>212.34</v>
      </c>
      <c r="BI7" s="39">
        <v>194.52</v>
      </c>
      <c r="BJ7" s="39">
        <v>385.06</v>
      </c>
      <c r="BK7" s="39">
        <v>373.09</v>
      </c>
      <c r="BL7" s="39">
        <v>364.71</v>
      </c>
      <c r="BM7" s="39">
        <v>373.69</v>
      </c>
      <c r="BN7" s="39">
        <v>370.12</v>
      </c>
      <c r="BO7" s="39">
        <v>270.45999999999998</v>
      </c>
      <c r="BP7" s="39">
        <v>128.46</v>
      </c>
      <c r="BQ7" s="39">
        <v>128.49</v>
      </c>
      <c r="BR7" s="39">
        <v>129.77000000000001</v>
      </c>
      <c r="BS7" s="39">
        <v>116.05</v>
      </c>
      <c r="BT7" s="39">
        <v>124.2</v>
      </c>
      <c r="BU7" s="39">
        <v>99.07</v>
      </c>
      <c r="BV7" s="39">
        <v>99.99</v>
      </c>
      <c r="BW7" s="39">
        <v>100.65</v>
      </c>
      <c r="BX7" s="39">
        <v>99.87</v>
      </c>
      <c r="BY7" s="39">
        <v>100.42</v>
      </c>
      <c r="BZ7" s="39">
        <v>103.91</v>
      </c>
      <c r="CA7" s="39">
        <v>97.68</v>
      </c>
      <c r="CB7" s="39">
        <v>97.72</v>
      </c>
      <c r="CC7" s="39">
        <v>96.67</v>
      </c>
      <c r="CD7" s="39">
        <v>108.02</v>
      </c>
      <c r="CE7" s="39">
        <v>100.92</v>
      </c>
      <c r="CF7" s="39">
        <v>173.03</v>
      </c>
      <c r="CG7" s="39">
        <v>171.15</v>
      </c>
      <c r="CH7" s="39">
        <v>170.19</v>
      </c>
      <c r="CI7" s="39">
        <v>171.81</v>
      </c>
      <c r="CJ7" s="39">
        <v>171.67</v>
      </c>
      <c r="CK7" s="39">
        <v>167.11</v>
      </c>
      <c r="CL7" s="39">
        <v>51.27</v>
      </c>
      <c r="CM7" s="39">
        <v>51.46</v>
      </c>
      <c r="CN7" s="39">
        <v>56.04</v>
      </c>
      <c r="CO7" s="39">
        <v>58.14</v>
      </c>
      <c r="CP7" s="39">
        <v>58.77</v>
      </c>
      <c r="CQ7" s="39">
        <v>58.58</v>
      </c>
      <c r="CR7" s="39">
        <v>58.53</v>
      </c>
      <c r="CS7" s="39">
        <v>59.01</v>
      </c>
      <c r="CT7" s="39">
        <v>60.03</v>
      </c>
      <c r="CU7" s="39">
        <v>59.74</v>
      </c>
      <c r="CV7" s="39">
        <v>60.27</v>
      </c>
      <c r="CW7" s="39">
        <v>82.87</v>
      </c>
      <c r="CX7" s="39">
        <v>83.53</v>
      </c>
      <c r="CY7" s="39">
        <v>78.23</v>
      </c>
      <c r="CZ7" s="39">
        <v>75.680000000000007</v>
      </c>
      <c r="DA7" s="39">
        <v>75.650000000000006</v>
      </c>
      <c r="DB7" s="39">
        <v>85.23</v>
      </c>
      <c r="DC7" s="39">
        <v>85.26</v>
      </c>
      <c r="DD7" s="39">
        <v>85.37</v>
      </c>
      <c r="DE7" s="39">
        <v>84.81</v>
      </c>
      <c r="DF7" s="39">
        <v>84.8</v>
      </c>
      <c r="DG7" s="39">
        <v>89.92</v>
      </c>
      <c r="DH7" s="39">
        <v>47.82</v>
      </c>
      <c r="DI7" s="39">
        <v>48.55</v>
      </c>
      <c r="DJ7" s="39">
        <v>49.25</v>
      </c>
      <c r="DK7" s="39">
        <v>49.61</v>
      </c>
      <c r="DL7" s="39">
        <v>50.46</v>
      </c>
      <c r="DM7" s="39">
        <v>44.31</v>
      </c>
      <c r="DN7" s="39">
        <v>45.75</v>
      </c>
      <c r="DO7" s="39">
        <v>46.9</v>
      </c>
      <c r="DP7" s="39">
        <v>47.28</v>
      </c>
      <c r="DQ7" s="39">
        <v>47.66</v>
      </c>
      <c r="DR7" s="39">
        <v>48.85</v>
      </c>
      <c r="DS7" s="39">
        <v>24.15</v>
      </c>
      <c r="DT7" s="39">
        <v>24.02</v>
      </c>
      <c r="DU7" s="39">
        <v>20.04</v>
      </c>
      <c r="DV7" s="39">
        <v>19.88</v>
      </c>
      <c r="DW7" s="39">
        <v>19.739999999999998</v>
      </c>
      <c r="DX7" s="39">
        <v>10.09</v>
      </c>
      <c r="DY7" s="39">
        <v>10.54</v>
      </c>
      <c r="DZ7" s="39">
        <v>12.03</v>
      </c>
      <c r="EA7" s="39">
        <v>12.19</v>
      </c>
      <c r="EB7" s="39">
        <v>15.1</v>
      </c>
      <c r="EC7" s="39">
        <v>17.8</v>
      </c>
      <c r="ED7" s="39">
        <v>0.28000000000000003</v>
      </c>
      <c r="EE7" s="39">
        <v>0.24</v>
      </c>
      <c r="EF7" s="39">
        <v>0.28999999999999998</v>
      </c>
      <c r="EG7" s="39">
        <v>0.21</v>
      </c>
      <c r="EH7" s="39">
        <v>0.25</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古田　和弘</cp:lastModifiedBy>
  <dcterms:created xsi:type="dcterms:W3CDTF">2019-12-05T04:29:55Z</dcterms:created>
  <dcterms:modified xsi:type="dcterms:W3CDTF">2020-01-27T01:03:02Z</dcterms:modified>
  <cp:category/>
</cp:coreProperties>
</file>