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DSdjUFslUap+Ry9D65COZzThH+M9Q7IqEStyL65Ga62qGHL0pvBpiQF8swhTnDDbbOjrZ+sgLulZGxtHAp8sw==" workbookSaltValue="YB1uQ/vIJvUDR9dus0qMY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HM78" i="4"/>
  <c r="FL32" i="4"/>
  <c r="MH78" i="4"/>
  <c r="IZ54" i="4"/>
  <c r="IZ32" i="4"/>
  <c r="FL54" i="4"/>
  <c r="CS78" i="4"/>
  <c r="BX54" i="4"/>
  <c r="BX32" i="4"/>
  <c r="MN54" i="4"/>
  <c r="C11" i="5"/>
  <c r="D11" i="5"/>
  <c r="E11" i="5"/>
  <c r="B11" i="5"/>
  <c r="KC78" i="4" l="1"/>
  <c r="HG54" i="4"/>
  <c r="HG32" i="4"/>
  <c r="AE32" i="4"/>
  <c r="FH78" i="4"/>
  <c r="DS54" i="4"/>
  <c r="DS32" i="4"/>
  <c r="AN78" i="4"/>
  <c r="KU54" i="4"/>
  <c r="KU32" i="4"/>
  <c r="AE54" i="4"/>
  <c r="DD54" i="4"/>
  <c r="JJ78" i="4"/>
  <c r="GR54" i="4"/>
  <c r="GR32" i="4"/>
  <c r="EO78" i="4"/>
  <c r="DD32" i="4"/>
  <c r="U78" i="4"/>
  <c r="P54" i="4"/>
  <c r="P32" i="4"/>
  <c r="KF54" i="4"/>
  <c r="KF32" i="4"/>
  <c r="BI32" i="4"/>
  <c r="LY54" i="4"/>
  <c r="LY32" i="4"/>
  <c r="GT78" i="4"/>
  <c r="EW54" i="4"/>
  <c r="EW32" i="4"/>
  <c r="BZ78" i="4"/>
  <c r="BI54" i="4"/>
  <c r="LO78" i="4"/>
  <c r="IK54" i="4"/>
  <c r="IK32" i="4"/>
  <c r="GA78" i="4"/>
  <c r="LJ54" i="4"/>
  <c r="BG78" i="4"/>
  <c r="AT54" i="4"/>
  <c r="AT32" i="4"/>
  <c r="LJ32" i="4"/>
  <c r="KV78" i="4"/>
  <c r="HV54" i="4"/>
  <c r="HV32" i="4"/>
  <c r="EH54" i="4"/>
  <c r="EH32" i="4"/>
</calcChain>
</file>

<file path=xl/sharedStrings.xml><?xml version="1.0" encoding="utf-8"?>
<sst xmlns="http://schemas.openxmlformats.org/spreadsheetml/2006/main" count="289" uniqueCount="164">
  <si>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</si>
  <si>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</si>
  <si>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</si>
  <si>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</si>
  <si>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</si>
  <si>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</si>
  <si>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</si>
  <si>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</si>
  <si>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</si>
  <si>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</si>
  <si>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</si>
  <si>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</si>
  <si>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</si>
  <si>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</si>
  <si>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</si>
  <si>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</si>
  <si>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</si>
  <si>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</si>
  <si>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</si>
  <si>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</si>
  <si>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</si>
  <si>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</si>
  <si>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</si>
  <si>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</si>
  <si>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</si>
  <si>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</si>
  <si>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</si>
  <si>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</si>
  <si>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</si>
  <si>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</si>
  <si>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</si>
  <si>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</si>
  <si>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</si>
  <si>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</si>
  <si>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</si>
  <si>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</si>
  <si>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</si>
  <si>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</si>
  <si>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</si>
  <si>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</si>
  <si>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</si>
  <si>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</si>
  <si>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</si>
  <si>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</si>
  <si>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</si>
  <si>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</si>
  <si>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</si>
  <si>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</si>
  <si>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</si>
  <si>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</si>
  <si>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</si>
  <si>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</si>
  <si>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</si>
  <si>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</si>
  <si>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</si>
  <si>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</si>
  <si>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</si>
  <si>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</si>
  <si>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</si>
  <si>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</si>
  <si>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</si>
  <si>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</si>
  <si>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</si>
  <si>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</si>
  <si>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</si>
  <si>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</si>
  <si>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</si>
  <si>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</si>
  <si>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</si>
  <si>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</si>
  <si>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</si>
  <si>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</si>
  <si>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</si>
  <si>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</si>
  <si>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</si>
  <si>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</si>
  <si>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</si>
  <si>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</si>
  <si>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</si>
  <si>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</si>
  <si>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</si>
  <si>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</si>
  <si>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</si>
  <si>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</si>
  <si>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</si>
  <si>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</si>
  <si>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</si>
  <si>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</si>
  <si>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</si>
  <si>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</si>
  <si>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</si>
  <si>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</si>
  <si>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</si>
  <si>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</si>
  <si>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</si>
  <si>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</si>
  <si>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</si>
  <si>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</si>
  <si>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</si>
  <si>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</si>
  <si>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</si>
  <si>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</si>
  <si>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</si>
  <si>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</si>
  <si>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</si>
  <si>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</si>
  <si>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</si>
  <si>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</si>
  <si>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</si>
  <si>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</si>
  <si>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</si>
  <si>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</si>
  <si>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</si>
  <si>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</si>
  <si>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</si>
  <si>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</si>
  <si>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</si>
  <si>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</si>
  <si>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</si>
  <si>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</si>
  <si>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</si>
  <si>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</si>
  <si>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</si>
  <si>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</si>
  <si>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</si>
  <si>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</si>
  <si>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</si>
  <si>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</si>
  <si>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</si>
  <si>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</si>
  <si>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</si>
  <si>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</si>
  <si>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</si>
  <si>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</si>
  <si>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</si>
  <si>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</si>
  <si>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</si>
  <si>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</si>
  <si>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</si>
  <si>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</si>
  <si>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球磨郡公立多良木病院企業団</t>
  </si>
  <si>
    <t>多良木病院</t>
  </si>
  <si>
    <t>条例全部</t>
  </si>
  <si>
    <t>病院事業</t>
  </si>
  <si>
    <t>一般病院</t>
  </si>
  <si>
    <t>100床以上～200床未満</t>
  </si>
  <si>
    <t>学術・研究機関出身</t>
  </si>
  <si>
    <t>直営</t>
  </si>
  <si>
    <t>対象</t>
  </si>
  <si>
    <t>未</t>
  </si>
  <si>
    <t>救 臨 へ 輪</t>
  </si>
  <si>
    <t>-</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</si>
  <si>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</si>
  <si>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</si>
  <si>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</si>
  <si>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</si>
  <si>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</si>
  <si>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</si>
  <si>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</si>
  <si>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</si>
  <si>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へき地医療拠点病院として、急性期から亜急性期・在宅医療・訪問看護までを提供しており、地域包括ケアシステムの実現を目指している。また、医療圏内では唯一の救急外来やＣＴ・ＭＲＩ等の高度医療等の不採算部門、槻木診療所や古屋敷診療所等の山間部へ医師派遣も行い、へき地の医療確保を担っている。</t>
    <rPh sb="13" eb="16">
      <t>キュウセイキ</t>
    </rPh>
    <rPh sb="28" eb="32">
      <t>ホウモンカンゴ</t>
    </rPh>
    <rPh sb="42" eb="44">
      <t>チイキ</t>
    </rPh>
    <rPh sb="44" eb="46">
      <t>ホウカツ</t>
    </rPh>
    <rPh sb="53" eb="55">
      <t>ジツゲン</t>
    </rPh>
    <rPh sb="56" eb="58">
      <t>メザ</t>
    </rPh>
    <rPh sb="114" eb="117">
      <t>サンカンブ</t>
    </rPh>
    <rPh sb="135" eb="136">
      <t>ニナ</t>
    </rPh>
    <phoneticPr fontId="5"/>
  </si>
  <si>
    <t>現状、現金等の流動資産には余力がある。平成２９年度は病棟再編（包括ケア病床の病棟化）や看護師・セラピスト等の増員を行い、入院単価増や医療の質向上を目指し、平成３０年度は入院単価で２千円近い増加となっているが、患者減少に伴い厳しい状況が続いている。
今後、医療スタッフ確保や地域人口の減少対策、本館（旧館）の大規模改修などの問題が考えられるため、中長期計画・新改革プランの見直し等行っていく必要がある。</t>
    <rPh sb="77" eb="79">
      <t>ヘイセイ</t>
    </rPh>
    <rPh sb="81" eb="83">
      <t>ネンド</t>
    </rPh>
    <rPh sb="84" eb="86">
      <t>ニュウイン</t>
    </rPh>
    <rPh sb="86" eb="88">
      <t>タンカ</t>
    </rPh>
    <rPh sb="90" eb="91">
      <t>000</t>
    </rPh>
    <rPh sb="91" eb="92">
      <t>エン</t>
    </rPh>
    <rPh sb="92" eb="93">
      <t>チカ</t>
    </rPh>
    <rPh sb="94" eb="96">
      <t>ゾウカ</t>
    </rPh>
    <rPh sb="104" eb="106">
      <t>カンジャ</t>
    </rPh>
    <rPh sb="106" eb="108">
      <t>ゲンショウ</t>
    </rPh>
    <rPh sb="109" eb="110">
      <t>トモナ</t>
    </rPh>
    <rPh sb="111" eb="112">
      <t>キビ</t>
    </rPh>
    <rPh sb="114" eb="116">
      <t>ジョウキョウ</t>
    </rPh>
    <rPh sb="117" eb="118">
      <t>ツヅ</t>
    </rPh>
    <phoneticPr fontId="5"/>
  </si>
  <si>
    <t>平成２１年度に病棟新築及び医療機器導入等を行っている。本館（旧館）は、築３０年以上経過しているが、２１年度に改修を行っている。器械備品においては、２１年度導入したＭＲＩ・電子カルテ等の高額機器の償却が完了し器械備品減価償却率が高くなっているが、毎年１億円程度の器械備品入替を行っている。３１年度には電子カルテのリプレイス及び老健施設空調・給湯・照明設備改修工事等もあり、５億円程度の投資を行う予定である。２００床未満の病院でありながら救急医療・高度医療・へき地医療を一手に担っているため、１床当たり有形固定資産額は高くなっている。</t>
    <rPh sb="0" eb="2">
      <t>ヘイセイ</t>
    </rPh>
    <rPh sb="4" eb="6">
      <t>ネンド</t>
    </rPh>
    <rPh sb="7" eb="9">
      <t>ビョウトウ</t>
    </rPh>
    <rPh sb="9" eb="11">
      <t>シンチク</t>
    </rPh>
    <rPh sb="11" eb="12">
      <t>オヨ</t>
    </rPh>
    <rPh sb="13" eb="17">
      <t>イリョウキキ</t>
    </rPh>
    <rPh sb="17" eb="19">
      <t>ドウニュウ</t>
    </rPh>
    <rPh sb="19" eb="20">
      <t>トウ</t>
    </rPh>
    <rPh sb="21" eb="22">
      <t>オコナ</t>
    </rPh>
    <rPh sb="27" eb="29">
      <t>ホンカン</t>
    </rPh>
    <rPh sb="30" eb="32">
      <t>キュウカン</t>
    </rPh>
    <rPh sb="35" eb="36">
      <t>チク</t>
    </rPh>
    <rPh sb="38" eb="39">
      <t>ネン</t>
    </rPh>
    <rPh sb="39" eb="41">
      <t>イジョウ</t>
    </rPh>
    <rPh sb="41" eb="43">
      <t>ケイカ</t>
    </rPh>
    <rPh sb="51" eb="53">
      <t>ネンド</t>
    </rPh>
    <rPh sb="54" eb="56">
      <t>カイシュウ</t>
    </rPh>
    <rPh sb="57" eb="58">
      <t>オコナ</t>
    </rPh>
    <rPh sb="63" eb="65">
      <t>キカイ</t>
    </rPh>
    <rPh sb="65" eb="67">
      <t>ビヒン</t>
    </rPh>
    <rPh sb="75" eb="77">
      <t>ネンド</t>
    </rPh>
    <rPh sb="77" eb="79">
      <t>ドウニュウ</t>
    </rPh>
    <rPh sb="85" eb="87">
      <t>デンシ</t>
    </rPh>
    <rPh sb="90" eb="91">
      <t>トウ</t>
    </rPh>
    <rPh sb="92" eb="94">
      <t>コウガク</t>
    </rPh>
    <rPh sb="94" eb="96">
      <t>キキ</t>
    </rPh>
    <rPh sb="97" eb="99">
      <t>ショウキャク</t>
    </rPh>
    <rPh sb="100" eb="102">
      <t>カンリョウ</t>
    </rPh>
    <rPh sb="103" eb="105">
      <t>キカイ</t>
    </rPh>
    <rPh sb="105" eb="107">
      <t>ビヒン</t>
    </rPh>
    <rPh sb="107" eb="109">
      <t>ゲンカ</t>
    </rPh>
    <rPh sb="109" eb="112">
      <t>ショウキャクリツ</t>
    </rPh>
    <rPh sb="113" eb="114">
      <t>タカ</t>
    </rPh>
    <rPh sb="122" eb="124">
      <t>マイトシ</t>
    </rPh>
    <rPh sb="125" eb="127">
      <t>オクエン</t>
    </rPh>
    <rPh sb="127" eb="129">
      <t>テイド</t>
    </rPh>
    <rPh sb="130" eb="132">
      <t>キカイ</t>
    </rPh>
    <rPh sb="132" eb="134">
      <t>ビヒン</t>
    </rPh>
    <rPh sb="134" eb="136">
      <t>イレカエ</t>
    </rPh>
    <rPh sb="137" eb="138">
      <t>オコナ</t>
    </rPh>
    <rPh sb="145" eb="147">
      <t>ネンド</t>
    </rPh>
    <rPh sb="149" eb="151">
      <t>デンシ</t>
    </rPh>
    <rPh sb="160" eb="161">
      <t>オヨ</t>
    </rPh>
    <rPh sb="162" eb="166">
      <t>ロウケンシセツ</t>
    </rPh>
    <rPh sb="180" eb="181">
      <t>トウ</t>
    </rPh>
    <rPh sb="186" eb="187">
      <t>オク</t>
    </rPh>
    <rPh sb="187" eb="190">
      <t>エンテイド</t>
    </rPh>
    <rPh sb="191" eb="193">
      <t>トウシ</t>
    </rPh>
    <rPh sb="194" eb="195">
      <t>オコナ</t>
    </rPh>
    <rPh sb="196" eb="198">
      <t>ヨテイ</t>
    </rPh>
    <rPh sb="205" eb="206">
      <t>ショウ</t>
    </rPh>
    <rPh sb="206" eb="208">
      <t>ミマン</t>
    </rPh>
    <rPh sb="209" eb="211">
      <t>ビョウイン</t>
    </rPh>
    <rPh sb="217" eb="221">
      <t>キュウキュウイリョウ</t>
    </rPh>
    <rPh sb="222" eb="224">
      <t>コウド</t>
    </rPh>
    <rPh sb="224" eb="226">
      <t>イリョウ</t>
    </rPh>
    <rPh sb="229" eb="230">
      <t>チ</t>
    </rPh>
    <rPh sb="230" eb="232">
      <t>イリョウ</t>
    </rPh>
    <rPh sb="233" eb="235">
      <t>イッテ</t>
    </rPh>
    <rPh sb="236" eb="237">
      <t>ニナ</t>
    </rPh>
    <rPh sb="245" eb="246">
      <t>ショウ</t>
    </rPh>
    <rPh sb="246" eb="247">
      <t>ア</t>
    </rPh>
    <rPh sb="249" eb="251">
      <t>ユウケイ</t>
    </rPh>
    <rPh sb="251" eb="255">
      <t>コテイシサン</t>
    </rPh>
    <rPh sb="255" eb="256">
      <t>ガク</t>
    </rPh>
    <rPh sb="257" eb="258">
      <t>タカ</t>
    </rPh>
    <phoneticPr fontId="5"/>
  </si>
  <si>
    <r>
      <t>２０年以上継続黒字経営の結果、剰余金等には余裕がある状況だが、ここ数年は赤字が続き現金預金の減少となっている。</t>
    </r>
    <r>
      <rPr>
        <sz val="11"/>
        <rFont val="ＭＳ ゴシック"/>
        <family val="3"/>
        <charset val="128"/>
      </rPr>
      <t>医業収支比率については、平成２４年度から２６年度は医師数減少と、数ヶ月間外来患者の受入制限を行ったことにより下降傾向であった。２７年度以降受入制限を解除し、内科医師数が回復したことにより２８年度黒字転換できたが、２９年度は包括病棟の基準達成や緩和ケア病棟開設に向け、リハビリ・看護師の大幅増員等により人件費が増大し赤字となった</t>
    </r>
    <r>
      <rPr>
        <sz val="11"/>
        <color theme="1"/>
        <rFont val="ＭＳ ゴシック"/>
        <family val="3"/>
        <charset val="128"/>
      </rPr>
      <t>。常勤医師と地域人口の減少もあり、入院外来患者・病床利用率引き上げや医療スタッフ確保育成が課題となっている。その中で、H30年6月に休床中の病棟を緩和ケア病棟１０床として再開でき、平均入院単価は２千円程度向上している。今後も、経営効率性向上と地域医療への貢献を目指していく。</t>
    </r>
    <rPh sb="2" eb="3">
      <t>ネン</t>
    </rPh>
    <rPh sb="3" eb="5">
      <t>イジョウ</t>
    </rPh>
    <rPh sb="5" eb="7">
      <t>ケイゾク</t>
    </rPh>
    <rPh sb="7" eb="9">
      <t>クロジ</t>
    </rPh>
    <rPh sb="9" eb="11">
      <t>ケイエイ</t>
    </rPh>
    <rPh sb="12" eb="14">
      <t>ケッカ</t>
    </rPh>
    <rPh sb="15" eb="18">
      <t>ジョウヨキン</t>
    </rPh>
    <rPh sb="18" eb="19">
      <t>トウ</t>
    </rPh>
    <rPh sb="21" eb="23">
      <t>ヨユウ</t>
    </rPh>
    <rPh sb="26" eb="28">
      <t>ジョウキョウ</t>
    </rPh>
    <rPh sb="33" eb="35">
      <t>スウネン</t>
    </rPh>
    <rPh sb="36" eb="38">
      <t>アカジ</t>
    </rPh>
    <rPh sb="39" eb="40">
      <t>ツヅ</t>
    </rPh>
    <rPh sb="46" eb="48">
      <t>ゲンショウ</t>
    </rPh>
    <rPh sb="55" eb="57">
      <t>イギョウ</t>
    </rPh>
    <rPh sb="57" eb="59">
      <t>シュウシ</t>
    </rPh>
    <rPh sb="59" eb="61">
      <t>ヒリツ</t>
    </rPh>
    <rPh sb="67" eb="69">
      <t>ヘイセイ</t>
    </rPh>
    <rPh sb="71" eb="73">
      <t>ネンド</t>
    </rPh>
    <rPh sb="77" eb="79">
      <t>ネンド</t>
    </rPh>
    <rPh sb="80" eb="83">
      <t>イシスウ</t>
    </rPh>
    <rPh sb="83" eb="85">
      <t>ゲンショウ</t>
    </rPh>
    <rPh sb="87" eb="90">
      <t>スウカゲツ</t>
    </rPh>
    <rPh sb="90" eb="91">
      <t>アイダ</t>
    </rPh>
    <rPh sb="91" eb="93">
      <t>ガイライ</t>
    </rPh>
    <rPh sb="93" eb="95">
      <t>カンジャ</t>
    </rPh>
    <rPh sb="96" eb="98">
      <t>ウケイレ</t>
    </rPh>
    <rPh sb="98" eb="100">
      <t>セイゲン</t>
    </rPh>
    <rPh sb="101" eb="102">
      <t>オコナ</t>
    </rPh>
    <rPh sb="109" eb="111">
      <t>カコウ</t>
    </rPh>
    <rPh sb="111" eb="113">
      <t>ケイコウ</t>
    </rPh>
    <rPh sb="120" eb="122">
      <t>ネンド</t>
    </rPh>
    <rPh sb="122" eb="124">
      <t>イコウ</t>
    </rPh>
    <rPh sb="124" eb="126">
      <t>ウケイレ</t>
    </rPh>
    <rPh sb="126" eb="128">
      <t>セイゲン</t>
    </rPh>
    <rPh sb="129" eb="131">
      <t>カイジョ</t>
    </rPh>
    <rPh sb="133" eb="135">
      <t>ナイカ</t>
    </rPh>
    <rPh sb="135" eb="138">
      <t>イシスウ</t>
    </rPh>
    <rPh sb="139" eb="141">
      <t>カイフク</t>
    </rPh>
    <rPh sb="150" eb="152">
      <t>ネンド</t>
    </rPh>
    <rPh sb="152" eb="154">
      <t>クロジ</t>
    </rPh>
    <rPh sb="154" eb="156">
      <t>テンカン</t>
    </rPh>
    <rPh sb="163" eb="165">
      <t>ネンド</t>
    </rPh>
    <rPh sb="166" eb="168">
      <t>ホウカツ</t>
    </rPh>
    <rPh sb="168" eb="170">
      <t>ビョウトウ</t>
    </rPh>
    <rPh sb="171" eb="173">
      <t>キジュン</t>
    </rPh>
    <rPh sb="173" eb="175">
      <t>タッセイ</t>
    </rPh>
    <rPh sb="176" eb="178">
      <t>カンワ</t>
    </rPh>
    <rPh sb="180" eb="182">
      <t>ビョウトウ</t>
    </rPh>
    <rPh sb="182" eb="184">
      <t>カイセツ</t>
    </rPh>
    <rPh sb="185" eb="186">
      <t>ム</t>
    </rPh>
    <rPh sb="193" eb="196">
      <t>カンゴシ</t>
    </rPh>
    <rPh sb="197" eb="199">
      <t>オオハバ</t>
    </rPh>
    <rPh sb="199" eb="201">
      <t>ゾウイン</t>
    </rPh>
    <rPh sb="201" eb="202">
      <t>トウ</t>
    </rPh>
    <rPh sb="205" eb="208">
      <t>ジンケンヒ</t>
    </rPh>
    <rPh sb="209" eb="211">
      <t>ゾウダイ</t>
    </rPh>
    <rPh sb="212" eb="214">
      <t>アカジ</t>
    </rPh>
    <rPh sb="219" eb="221">
      <t>ジョウキン</t>
    </rPh>
    <rPh sb="221" eb="223">
      <t>イシ</t>
    </rPh>
    <rPh sb="224" eb="226">
      <t>チイキ</t>
    </rPh>
    <rPh sb="226" eb="228">
      <t>ジンコウ</t>
    </rPh>
    <rPh sb="229" eb="231">
      <t>ゲンショウ</t>
    </rPh>
    <rPh sb="235" eb="236">
      <t>ニュウ</t>
    </rPh>
    <rPh sb="236" eb="237">
      <t>イン</t>
    </rPh>
    <rPh sb="237" eb="241">
      <t>ガイライカンジャ</t>
    </rPh>
    <rPh sb="242" eb="247">
      <t>ビョウショウリヨウリツ</t>
    </rPh>
    <rPh sb="247" eb="248">
      <t>ヒ</t>
    </rPh>
    <rPh sb="249" eb="250">
      <t>ウエ</t>
    </rPh>
    <rPh sb="252" eb="254">
      <t>イリョウ</t>
    </rPh>
    <rPh sb="258" eb="260">
      <t>カクホ</t>
    </rPh>
    <rPh sb="260" eb="262">
      <t>イクセイ</t>
    </rPh>
    <rPh sb="263" eb="265">
      <t>カダイ</t>
    </rPh>
    <rPh sb="274" eb="275">
      <t>ナカ</t>
    </rPh>
    <rPh sb="280" eb="281">
      <t>ネン</t>
    </rPh>
    <rPh sb="282" eb="283">
      <t>ガツ</t>
    </rPh>
    <rPh sb="284" eb="287">
      <t>キュウショウチュウ</t>
    </rPh>
    <rPh sb="288" eb="290">
      <t>ビョウトウ</t>
    </rPh>
    <rPh sb="291" eb="293">
      <t>カンワ</t>
    </rPh>
    <rPh sb="295" eb="297">
      <t>ビョウトウ</t>
    </rPh>
    <rPh sb="299" eb="300">
      <t>ショウ</t>
    </rPh>
    <rPh sb="303" eb="305">
      <t>サイカイ</t>
    </rPh>
    <rPh sb="308" eb="310">
      <t>ヘイキン</t>
    </rPh>
    <rPh sb="310" eb="312">
      <t>ニュウイン</t>
    </rPh>
    <rPh sb="312" eb="314">
      <t>タンカ</t>
    </rPh>
    <rPh sb="316" eb="318">
      <t>センエン</t>
    </rPh>
    <rPh sb="318" eb="320">
      <t>テイド</t>
    </rPh>
    <rPh sb="320" eb="322">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</si>
</sst>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70.3</c:v>
                </c:pt>
                <c:pt idx="1">
                  <c:v>59.4</c:v>
                </c:pt>
                <c:pt idx="2">
                  <c:v>58</c:v>
                </c:pt>
                <c:pt idx="3">
                  <c:v>71.7</c:v>
                </c:pt>
                <c:pt idx="4">
                  <c:v>70.900000000000006</c:v>
                </c:pt>
              </c:numCache>
            </c:numRef>
          </c:val>
          <c:extLst xmlns:c16r2="http://schemas.microsoft.com/office/drawing/2015/06/chart">
            <c:ext xmlns:c16="http://schemas.microsoft.com/office/drawing/2014/chart" uri="{C3380CC4-5D6E-409C-BE32-E72D297353CC}">
              <c16:uniqueId val="{00000000-E4B1-4356-B489-919D961EA942}"/>
            </c:ext>
          </c:extLst>
        </c:ser>
        <c:dLbls>
          <c:showLegendKey val="0"/>
          <c:showVal val="0"/>
          <c:showCatName val="0"/>
          <c:showSerName val="0"/>
          <c:showPercent val="0"/>
          <c:showBubbleSize val="0"/>
        </c:dLbls>
        <c:gapWidth val="150"/>
        <c:axId val="103952384"/>
        <c:axId val="10395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E4B1-4356-B489-919D961EA942}"/>
            </c:ext>
          </c:extLst>
        </c:ser>
        <c:dLbls>
          <c:showLegendKey val="0"/>
          <c:showVal val="0"/>
          <c:showCatName val="0"/>
          <c:showSerName val="0"/>
          <c:showPercent val="0"/>
          <c:showBubbleSize val="0"/>
        </c:dLbls>
        <c:marker val="1"/>
        <c:smooth val="0"/>
        <c:axId val="103952384"/>
        <c:axId val="103954304"/>
      </c:lineChart>
      <c:dateAx>
        <c:axId val="103952384"/>
        <c:scaling>
          <c:orientation val="minMax"/>
        </c:scaling>
        <c:delete val="1"/>
        <c:axPos val="b"/>
        <c:numFmt formatCode="ge" sourceLinked="1"/>
        <c:majorTickMark val="none"/>
        <c:minorTickMark val="none"/>
        <c:tickLblPos val="none"/>
        <c:crossAx val="103954304"/>
        <c:crosses val="autoZero"/>
        <c:auto val="1"/>
        <c:lblOffset val="100"/>
        <c:baseTimeUnit val="years"/>
      </c:dateAx>
      <c:valAx>
        <c:axId val="10395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5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9625</c:v>
                </c:pt>
                <c:pt idx="1">
                  <c:v>10540</c:v>
                </c:pt>
                <c:pt idx="2">
                  <c:v>10578</c:v>
                </c:pt>
                <c:pt idx="3">
                  <c:v>10513</c:v>
                </c:pt>
                <c:pt idx="4">
                  <c:v>10105</c:v>
                </c:pt>
              </c:numCache>
            </c:numRef>
          </c:val>
          <c:extLst xmlns:c16r2="http://schemas.microsoft.com/office/drawing/2015/06/chart">
            <c:ext xmlns:c16="http://schemas.microsoft.com/office/drawing/2014/chart" uri="{C3380CC4-5D6E-409C-BE32-E72D297353CC}">
              <c16:uniqueId val="{00000000-CAB4-497E-A876-9C1F8D557196}"/>
            </c:ext>
          </c:extLst>
        </c:ser>
        <c:dLbls>
          <c:showLegendKey val="0"/>
          <c:showVal val="0"/>
          <c:showCatName val="0"/>
          <c:showSerName val="0"/>
          <c:showPercent val="0"/>
          <c:showBubbleSize val="0"/>
        </c:dLbls>
        <c:gapWidth val="150"/>
        <c:axId val="113464064"/>
        <c:axId val="11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CAB4-497E-A876-9C1F8D557196}"/>
            </c:ext>
          </c:extLst>
        </c:ser>
        <c:dLbls>
          <c:showLegendKey val="0"/>
          <c:showVal val="0"/>
          <c:showCatName val="0"/>
          <c:showSerName val="0"/>
          <c:showPercent val="0"/>
          <c:showBubbleSize val="0"/>
        </c:dLbls>
        <c:marker val="1"/>
        <c:smooth val="0"/>
        <c:axId val="113464064"/>
        <c:axId val="113465984"/>
      </c:lineChart>
      <c:dateAx>
        <c:axId val="113464064"/>
        <c:scaling>
          <c:orientation val="minMax"/>
        </c:scaling>
        <c:delete val="1"/>
        <c:axPos val="b"/>
        <c:numFmt formatCode="ge" sourceLinked="1"/>
        <c:majorTickMark val="none"/>
        <c:minorTickMark val="none"/>
        <c:tickLblPos val="none"/>
        <c:crossAx val="113465984"/>
        <c:crosses val="autoZero"/>
        <c:auto val="1"/>
        <c:lblOffset val="100"/>
        <c:baseTimeUnit val="years"/>
      </c:dateAx>
      <c:valAx>
        <c:axId val="11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32996</c:v>
                </c:pt>
                <c:pt idx="1">
                  <c:v>33425</c:v>
                </c:pt>
                <c:pt idx="2">
                  <c:v>34092</c:v>
                </c:pt>
                <c:pt idx="3">
                  <c:v>33777</c:v>
                </c:pt>
                <c:pt idx="4">
                  <c:v>35244</c:v>
                </c:pt>
              </c:numCache>
            </c:numRef>
          </c:val>
          <c:extLst xmlns:c16r2="http://schemas.microsoft.com/office/drawing/2015/06/chart">
            <c:ext xmlns:c16="http://schemas.microsoft.com/office/drawing/2014/chart" uri="{C3380CC4-5D6E-409C-BE32-E72D297353CC}">
              <c16:uniqueId val="{00000000-552F-42F4-8184-8187271D23EE}"/>
            </c:ext>
          </c:extLst>
        </c:ser>
        <c:dLbls>
          <c:showLegendKey val="0"/>
          <c:showVal val="0"/>
          <c:showCatName val="0"/>
          <c:showSerName val="0"/>
          <c:showPercent val="0"/>
          <c:showBubbleSize val="0"/>
        </c:dLbls>
        <c:gapWidth val="150"/>
        <c:axId val="113504640"/>
        <c:axId val="11350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552F-42F4-8184-8187271D23EE}"/>
            </c:ext>
          </c:extLst>
        </c:ser>
        <c:dLbls>
          <c:showLegendKey val="0"/>
          <c:showVal val="0"/>
          <c:showCatName val="0"/>
          <c:showSerName val="0"/>
          <c:showPercent val="0"/>
          <c:showBubbleSize val="0"/>
        </c:dLbls>
        <c:marker val="1"/>
        <c:smooth val="0"/>
        <c:axId val="113504640"/>
        <c:axId val="113506560"/>
      </c:lineChart>
      <c:dateAx>
        <c:axId val="113504640"/>
        <c:scaling>
          <c:orientation val="minMax"/>
        </c:scaling>
        <c:delete val="1"/>
        <c:axPos val="b"/>
        <c:numFmt formatCode="ge" sourceLinked="1"/>
        <c:majorTickMark val="none"/>
        <c:minorTickMark val="none"/>
        <c:tickLblPos val="none"/>
        <c:crossAx val="113506560"/>
        <c:crosses val="autoZero"/>
        <c:auto val="1"/>
        <c:lblOffset val="100"/>
        <c:baseTimeUnit val="years"/>
      </c:dateAx>
      <c:valAx>
        <c:axId val="113506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50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A6-4AEC-9229-9FE9D72106E0}"/>
            </c:ext>
          </c:extLst>
        </c:ser>
        <c:dLbls>
          <c:showLegendKey val="0"/>
          <c:showVal val="0"/>
          <c:showCatName val="0"/>
          <c:showSerName val="0"/>
          <c:showPercent val="0"/>
          <c:showBubbleSize val="0"/>
        </c:dLbls>
        <c:gapWidth val="150"/>
        <c:axId val="110809088"/>
        <c:axId val="1108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35A6-4AEC-9229-9FE9D72106E0}"/>
            </c:ext>
          </c:extLst>
        </c:ser>
        <c:dLbls>
          <c:showLegendKey val="0"/>
          <c:showVal val="0"/>
          <c:showCatName val="0"/>
          <c:showSerName val="0"/>
          <c:showPercent val="0"/>
          <c:showBubbleSize val="0"/>
        </c:dLbls>
        <c:marker val="1"/>
        <c:smooth val="0"/>
        <c:axId val="110809088"/>
        <c:axId val="110811008"/>
      </c:lineChart>
      <c:dateAx>
        <c:axId val="110809088"/>
        <c:scaling>
          <c:orientation val="minMax"/>
        </c:scaling>
        <c:delete val="1"/>
        <c:axPos val="b"/>
        <c:numFmt formatCode="ge" sourceLinked="1"/>
        <c:majorTickMark val="none"/>
        <c:minorTickMark val="none"/>
        <c:tickLblPos val="none"/>
        <c:crossAx val="110811008"/>
        <c:crosses val="autoZero"/>
        <c:auto val="1"/>
        <c:lblOffset val="100"/>
        <c:baseTimeUnit val="years"/>
      </c:dateAx>
      <c:valAx>
        <c:axId val="11081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0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86.7</c:v>
                </c:pt>
                <c:pt idx="1">
                  <c:v>84.3</c:v>
                </c:pt>
                <c:pt idx="2">
                  <c:v>86.5</c:v>
                </c:pt>
                <c:pt idx="3">
                  <c:v>100.5</c:v>
                </c:pt>
                <c:pt idx="4">
                  <c:v>94.6</c:v>
                </c:pt>
              </c:numCache>
            </c:numRef>
          </c:val>
          <c:extLst xmlns:c16r2="http://schemas.microsoft.com/office/drawing/2015/06/chart">
            <c:ext xmlns:c16="http://schemas.microsoft.com/office/drawing/2014/chart" uri="{C3380CC4-5D6E-409C-BE32-E72D297353CC}">
              <c16:uniqueId val="{00000000-1574-4C9A-BD12-BD392395CEC2}"/>
            </c:ext>
          </c:extLst>
        </c:ser>
        <c:dLbls>
          <c:showLegendKey val="0"/>
          <c:showVal val="0"/>
          <c:showCatName val="0"/>
          <c:showSerName val="0"/>
          <c:showPercent val="0"/>
          <c:showBubbleSize val="0"/>
        </c:dLbls>
        <c:gapWidth val="150"/>
        <c:axId val="110853504"/>
        <c:axId val="11087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1574-4C9A-BD12-BD392395CEC2}"/>
            </c:ext>
          </c:extLst>
        </c:ser>
        <c:dLbls>
          <c:showLegendKey val="0"/>
          <c:showVal val="0"/>
          <c:showCatName val="0"/>
          <c:showSerName val="0"/>
          <c:showPercent val="0"/>
          <c:showBubbleSize val="0"/>
        </c:dLbls>
        <c:marker val="1"/>
        <c:smooth val="0"/>
        <c:axId val="110853504"/>
        <c:axId val="110876160"/>
      </c:lineChart>
      <c:dateAx>
        <c:axId val="110853504"/>
        <c:scaling>
          <c:orientation val="minMax"/>
        </c:scaling>
        <c:delete val="1"/>
        <c:axPos val="b"/>
        <c:numFmt formatCode="ge" sourceLinked="1"/>
        <c:majorTickMark val="none"/>
        <c:minorTickMark val="none"/>
        <c:tickLblPos val="none"/>
        <c:crossAx val="110876160"/>
        <c:crosses val="autoZero"/>
        <c:auto val="1"/>
        <c:lblOffset val="100"/>
        <c:baseTimeUnit val="years"/>
      </c:dateAx>
      <c:valAx>
        <c:axId val="11087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5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89.6</c:v>
                </c:pt>
                <c:pt idx="1">
                  <c:v>92</c:v>
                </c:pt>
                <c:pt idx="2">
                  <c:v>92.5</c:v>
                </c:pt>
                <c:pt idx="3">
                  <c:v>105</c:v>
                </c:pt>
                <c:pt idx="4">
                  <c:v>97.8</c:v>
                </c:pt>
              </c:numCache>
            </c:numRef>
          </c:val>
          <c:extLst xmlns:c16r2="http://schemas.microsoft.com/office/drawing/2015/06/chart">
            <c:ext xmlns:c16="http://schemas.microsoft.com/office/drawing/2014/chart" uri="{C3380CC4-5D6E-409C-BE32-E72D297353CC}">
              <c16:uniqueId val="{00000000-EE39-46B9-87C7-3E71E6B2C4EF}"/>
            </c:ext>
          </c:extLst>
        </c:ser>
        <c:dLbls>
          <c:showLegendKey val="0"/>
          <c:showVal val="0"/>
          <c:showCatName val="0"/>
          <c:showSerName val="0"/>
          <c:showPercent val="0"/>
          <c:showBubbleSize val="0"/>
        </c:dLbls>
        <c:gapWidth val="150"/>
        <c:axId val="110977792"/>
        <c:axId val="11097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EE39-46B9-87C7-3E71E6B2C4EF}"/>
            </c:ext>
          </c:extLst>
        </c:ser>
        <c:dLbls>
          <c:showLegendKey val="0"/>
          <c:showVal val="0"/>
          <c:showCatName val="0"/>
          <c:showSerName val="0"/>
          <c:showPercent val="0"/>
          <c:showBubbleSize val="0"/>
        </c:dLbls>
        <c:marker val="1"/>
        <c:smooth val="0"/>
        <c:axId val="110977792"/>
        <c:axId val="110979712"/>
      </c:lineChart>
      <c:dateAx>
        <c:axId val="110977792"/>
        <c:scaling>
          <c:orientation val="minMax"/>
        </c:scaling>
        <c:delete val="1"/>
        <c:axPos val="b"/>
        <c:numFmt formatCode="ge" sourceLinked="1"/>
        <c:majorTickMark val="none"/>
        <c:minorTickMark val="none"/>
        <c:tickLblPos val="none"/>
        <c:crossAx val="110979712"/>
        <c:crosses val="autoZero"/>
        <c:auto val="1"/>
        <c:lblOffset val="100"/>
        <c:baseTimeUnit val="years"/>
      </c:dateAx>
      <c:valAx>
        <c:axId val="11097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097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49</c:v>
                </c:pt>
                <c:pt idx="1">
                  <c:v>54.9</c:v>
                </c:pt>
                <c:pt idx="2">
                  <c:v>57.8</c:v>
                </c:pt>
                <c:pt idx="3">
                  <c:v>58.8</c:v>
                </c:pt>
                <c:pt idx="4">
                  <c:v>60.3</c:v>
                </c:pt>
              </c:numCache>
            </c:numRef>
          </c:val>
          <c:extLst xmlns:c16r2="http://schemas.microsoft.com/office/drawing/2015/06/chart">
            <c:ext xmlns:c16="http://schemas.microsoft.com/office/drawing/2014/chart" uri="{C3380CC4-5D6E-409C-BE32-E72D297353CC}">
              <c16:uniqueId val="{00000000-90DF-4752-8EEC-59715993DAF5}"/>
            </c:ext>
          </c:extLst>
        </c:ser>
        <c:dLbls>
          <c:showLegendKey val="0"/>
          <c:showVal val="0"/>
          <c:showCatName val="0"/>
          <c:showSerName val="0"/>
          <c:showPercent val="0"/>
          <c:showBubbleSize val="0"/>
        </c:dLbls>
        <c:gapWidth val="150"/>
        <c:axId val="112132480"/>
        <c:axId val="1121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90DF-4752-8EEC-59715993DAF5}"/>
            </c:ext>
          </c:extLst>
        </c:ser>
        <c:dLbls>
          <c:showLegendKey val="0"/>
          <c:showVal val="0"/>
          <c:showCatName val="0"/>
          <c:showSerName val="0"/>
          <c:showPercent val="0"/>
          <c:showBubbleSize val="0"/>
        </c:dLbls>
        <c:marker val="1"/>
        <c:smooth val="0"/>
        <c:axId val="112132480"/>
        <c:axId val="112134400"/>
      </c:lineChart>
      <c:dateAx>
        <c:axId val="112132480"/>
        <c:scaling>
          <c:orientation val="minMax"/>
        </c:scaling>
        <c:delete val="1"/>
        <c:axPos val="b"/>
        <c:numFmt formatCode="ge" sourceLinked="1"/>
        <c:majorTickMark val="none"/>
        <c:minorTickMark val="none"/>
        <c:tickLblPos val="none"/>
        <c:crossAx val="112134400"/>
        <c:crosses val="autoZero"/>
        <c:auto val="1"/>
        <c:lblOffset val="100"/>
        <c:baseTimeUnit val="years"/>
      </c:dateAx>
      <c:valAx>
        <c:axId val="11213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3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c:v>
                </c:pt>
                <c:pt idx="1">
                  <c:v>75</c:v>
                </c:pt>
                <c:pt idx="2">
                  <c:v>79.3</c:v>
                </c:pt>
                <c:pt idx="3">
                  <c:v>77.599999999999994</c:v>
                </c:pt>
                <c:pt idx="4">
                  <c:v>76.900000000000006</c:v>
                </c:pt>
              </c:numCache>
            </c:numRef>
          </c:val>
          <c:extLst xmlns:c16r2="http://schemas.microsoft.com/office/drawing/2015/06/chart">
            <c:ext xmlns:c16="http://schemas.microsoft.com/office/drawing/2014/chart" uri="{C3380CC4-5D6E-409C-BE32-E72D297353CC}">
              <c16:uniqueId val="{00000000-B28F-4E14-BC4A-39856EA13939}"/>
            </c:ext>
          </c:extLst>
        </c:ser>
        <c:dLbls>
          <c:showLegendKey val="0"/>
          <c:showVal val="0"/>
          <c:showCatName val="0"/>
          <c:showSerName val="0"/>
          <c:showPercent val="0"/>
          <c:showBubbleSize val="0"/>
        </c:dLbls>
        <c:gapWidth val="150"/>
        <c:axId val="112159360"/>
        <c:axId val="11217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B28F-4E14-BC4A-39856EA13939}"/>
            </c:ext>
          </c:extLst>
        </c:ser>
        <c:dLbls>
          <c:showLegendKey val="0"/>
          <c:showVal val="0"/>
          <c:showCatName val="0"/>
          <c:showSerName val="0"/>
          <c:showPercent val="0"/>
          <c:showBubbleSize val="0"/>
        </c:dLbls>
        <c:marker val="1"/>
        <c:smooth val="0"/>
        <c:axId val="112159360"/>
        <c:axId val="112177920"/>
      </c:lineChart>
      <c:dateAx>
        <c:axId val="112159360"/>
        <c:scaling>
          <c:orientation val="minMax"/>
        </c:scaling>
        <c:delete val="1"/>
        <c:axPos val="b"/>
        <c:numFmt formatCode="ge" sourceLinked="1"/>
        <c:majorTickMark val="none"/>
        <c:minorTickMark val="none"/>
        <c:tickLblPos val="none"/>
        <c:crossAx val="112177920"/>
        <c:crosses val="autoZero"/>
        <c:auto val="1"/>
        <c:lblOffset val="100"/>
        <c:baseTimeUnit val="years"/>
      </c:dateAx>
      <c:valAx>
        <c:axId val="11217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5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43629216</c:v>
                </c:pt>
                <c:pt idx="1">
                  <c:v>43919302</c:v>
                </c:pt>
                <c:pt idx="2">
                  <c:v>44093729</c:v>
                </c:pt>
                <c:pt idx="3">
                  <c:v>43416809</c:v>
                </c:pt>
                <c:pt idx="4">
                  <c:v>43547583</c:v>
                </c:pt>
              </c:numCache>
            </c:numRef>
          </c:val>
          <c:extLst xmlns:c16r2="http://schemas.microsoft.com/office/drawing/2015/06/chart">
            <c:ext xmlns:c16="http://schemas.microsoft.com/office/drawing/2014/chart" uri="{C3380CC4-5D6E-409C-BE32-E72D297353CC}">
              <c16:uniqueId val="{00000000-7537-4468-BB0B-4A51102D1AA9}"/>
            </c:ext>
          </c:extLst>
        </c:ser>
        <c:dLbls>
          <c:showLegendKey val="0"/>
          <c:showVal val="0"/>
          <c:showCatName val="0"/>
          <c:showSerName val="0"/>
          <c:showPercent val="0"/>
          <c:showBubbleSize val="0"/>
        </c:dLbls>
        <c:gapWidth val="150"/>
        <c:axId val="113264512"/>
        <c:axId val="1132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7537-4468-BB0B-4A51102D1AA9}"/>
            </c:ext>
          </c:extLst>
        </c:ser>
        <c:dLbls>
          <c:showLegendKey val="0"/>
          <c:showVal val="0"/>
          <c:showCatName val="0"/>
          <c:showSerName val="0"/>
          <c:showPercent val="0"/>
          <c:showBubbleSize val="0"/>
        </c:dLbls>
        <c:marker val="1"/>
        <c:smooth val="0"/>
        <c:axId val="113264512"/>
        <c:axId val="113266688"/>
      </c:lineChart>
      <c:dateAx>
        <c:axId val="113264512"/>
        <c:scaling>
          <c:orientation val="minMax"/>
        </c:scaling>
        <c:delete val="1"/>
        <c:axPos val="b"/>
        <c:numFmt formatCode="ge" sourceLinked="1"/>
        <c:majorTickMark val="none"/>
        <c:minorTickMark val="none"/>
        <c:tickLblPos val="none"/>
        <c:crossAx val="113266688"/>
        <c:crosses val="autoZero"/>
        <c:auto val="1"/>
        <c:lblOffset val="100"/>
        <c:baseTimeUnit val="years"/>
      </c:dateAx>
      <c:valAx>
        <c:axId val="113266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26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19.2</c:v>
                </c:pt>
                <c:pt idx="1">
                  <c:v>17.3</c:v>
                </c:pt>
                <c:pt idx="2">
                  <c:v>17.3</c:v>
                </c:pt>
                <c:pt idx="3">
                  <c:v>14.9</c:v>
                </c:pt>
                <c:pt idx="4">
                  <c:v>13.6</c:v>
                </c:pt>
              </c:numCache>
            </c:numRef>
          </c:val>
          <c:extLst xmlns:c16r2="http://schemas.microsoft.com/office/drawing/2015/06/chart">
            <c:ext xmlns:c16="http://schemas.microsoft.com/office/drawing/2014/chart" uri="{C3380CC4-5D6E-409C-BE32-E72D297353CC}">
              <c16:uniqueId val="{00000000-A2D0-4D8F-8605-D07EE6DD8B9F}"/>
            </c:ext>
          </c:extLst>
        </c:ser>
        <c:dLbls>
          <c:showLegendKey val="0"/>
          <c:showVal val="0"/>
          <c:showCatName val="0"/>
          <c:showSerName val="0"/>
          <c:showPercent val="0"/>
          <c:showBubbleSize val="0"/>
        </c:dLbls>
        <c:gapWidth val="150"/>
        <c:axId val="113305088"/>
        <c:axId val="11330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A2D0-4D8F-8605-D07EE6DD8B9F}"/>
            </c:ext>
          </c:extLst>
        </c:ser>
        <c:dLbls>
          <c:showLegendKey val="0"/>
          <c:showVal val="0"/>
          <c:showCatName val="0"/>
          <c:showSerName val="0"/>
          <c:showPercent val="0"/>
          <c:showBubbleSize val="0"/>
        </c:dLbls>
        <c:marker val="1"/>
        <c:smooth val="0"/>
        <c:axId val="113305088"/>
        <c:axId val="113307008"/>
      </c:lineChart>
      <c:dateAx>
        <c:axId val="113305088"/>
        <c:scaling>
          <c:orientation val="minMax"/>
        </c:scaling>
        <c:delete val="1"/>
        <c:axPos val="b"/>
        <c:numFmt formatCode="ge" sourceLinked="1"/>
        <c:majorTickMark val="none"/>
        <c:minorTickMark val="none"/>
        <c:tickLblPos val="none"/>
        <c:crossAx val="113307008"/>
        <c:crosses val="autoZero"/>
        <c:auto val="1"/>
        <c:lblOffset val="100"/>
        <c:baseTimeUnit val="years"/>
      </c:dateAx>
      <c:valAx>
        <c:axId val="11330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0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c:v>
                </c:pt>
                <c:pt idx="1">
                  <c:v>57.9</c:v>
                </c:pt>
                <c:pt idx="2">
                  <c:v>56.6</c:v>
                </c:pt>
                <c:pt idx="3">
                  <c:v>50.9</c:v>
                </c:pt>
                <c:pt idx="4">
                  <c:v>54.2</c:v>
                </c:pt>
              </c:numCache>
            </c:numRef>
          </c:val>
          <c:extLst xmlns:c16r2="http://schemas.microsoft.com/office/drawing/2015/06/chart">
            <c:ext xmlns:c16="http://schemas.microsoft.com/office/drawing/2014/chart" uri="{C3380CC4-5D6E-409C-BE32-E72D297353CC}">
              <c16:uniqueId val="{00000000-7E5A-4889-BB8C-89B42448A8E7}"/>
            </c:ext>
          </c:extLst>
        </c:ser>
        <c:dLbls>
          <c:showLegendKey val="0"/>
          <c:showVal val="0"/>
          <c:showCatName val="0"/>
          <c:showSerName val="0"/>
          <c:showPercent val="0"/>
          <c:showBubbleSize val="0"/>
        </c:dLbls>
        <c:gapWidth val="150"/>
        <c:axId val="113423488"/>
        <c:axId val="11342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7E5A-4889-BB8C-89B42448A8E7}"/>
            </c:ext>
          </c:extLst>
        </c:ser>
        <c:dLbls>
          <c:showLegendKey val="0"/>
          <c:showVal val="0"/>
          <c:showCatName val="0"/>
          <c:showSerName val="0"/>
          <c:showPercent val="0"/>
          <c:showBubbleSize val="0"/>
        </c:dLbls>
        <c:marker val="1"/>
        <c:smooth val="0"/>
        <c:axId val="113423488"/>
        <c:axId val="113425408"/>
      </c:lineChart>
      <c:dateAx>
        <c:axId val="113423488"/>
        <c:scaling>
          <c:orientation val="minMax"/>
        </c:scaling>
        <c:delete val="1"/>
        <c:axPos val="b"/>
        <c:numFmt formatCode="ge" sourceLinked="1"/>
        <c:majorTickMark val="none"/>
        <c:minorTickMark val="none"/>
        <c:tickLblPos val="none"/>
        <c:crossAx val="113425408"/>
        <c:crosses val="autoZero"/>
        <c:auto val="1"/>
        <c:lblOffset val="100"/>
        <c:baseTimeUnit val="years"/>
      </c:dateAx>
      <c:valAx>
        <c:axId val="11342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22" zoomScaleNormal="100" zoomScaleSheetLayoutView="70" workbookViewId="0">
      <selection activeCell="NJ26" sqref="NJ26:NX2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熊本県球磨郡公立多良木病院企業団　多良木病院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199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未</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17337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150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150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89.6</v>
      </c>
      <c r="Q33" s="119"/>
      <c r="R33" s="119"/>
      <c r="S33" s="119"/>
      <c r="T33" s="119"/>
      <c r="U33" s="119"/>
      <c r="V33" s="119"/>
      <c r="W33" s="119"/>
      <c r="X33" s="119"/>
      <c r="Y33" s="119"/>
      <c r="Z33" s="119"/>
      <c r="AA33" s="119"/>
      <c r="AB33" s="119"/>
      <c r="AC33" s="119"/>
      <c r="AD33" s="120"/>
      <c r="AE33" s="118">
        <f>データ!AI7</f>
        <v>92</v>
      </c>
      <c r="AF33" s="119"/>
      <c r="AG33" s="119"/>
      <c r="AH33" s="119"/>
      <c r="AI33" s="119"/>
      <c r="AJ33" s="119"/>
      <c r="AK33" s="119"/>
      <c r="AL33" s="119"/>
      <c r="AM33" s="119"/>
      <c r="AN33" s="119"/>
      <c r="AO33" s="119"/>
      <c r="AP33" s="119"/>
      <c r="AQ33" s="119"/>
      <c r="AR33" s="119"/>
      <c r="AS33" s="120"/>
      <c r="AT33" s="118">
        <f>データ!AJ7</f>
        <v>92.5</v>
      </c>
      <c r="AU33" s="119"/>
      <c r="AV33" s="119"/>
      <c r="AW33" s="119"/>
      <c r="AX33" s="119"/>
      <c r="AY33" s="119"/>
      <c r="AZ33" s="119"/>
      <c r="BA33" s="119"/>
      <c r="BB33" s="119"/>
      <c r="BC33" s="119"/>
      <c r="BD33" s="119"/>
      <c r="BE33" s="119"/>
      <c r="BF33" s="119"/>
      <c r="BG33" s="119"/>
      <c r="BH33" s="120"/>
      <c r="BI33" s="118">
        <f>データ!AK7</f>
        <v>105</v>
      </c>
      <c r="BJ33" s="119"/>
      <c r="BK33" s="119"/>
      <c r="BL33" s="119"/>
      <c r="BM33" s="119"/>
      <c r="BN33" s="119"/>
      <c r="BO33" s="119"/>
      <c r="BP33" s="119"/>
      <c r="BQ33" s="119"/>
      <c r="BR33" s="119"/>
      <c r="BS33" s="119"/>
      <c r="BT33" s="119"/>
      <c r="BU33" s="119"/>
      <c r="BV33" s="119"/>
      <c r="BW33" s="120"/>
      <c r="BX33" s="118">
        <f>データ!AL7</f>
        <v>97.8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86.7</v>
      </c>
      <c r="DE33" s="119"/>
      <c r="DF33" s="119"/>
      <c r="DG33" s="119"/>
      <c r="DH33" s="119"/>
      <c r="DI33" s="119"/>
      <c r="DJ33" s="119"/>
      <c r="DK33" s="119"/>
      <c r="DL33" s="119"/>
      <c r="DM33" s="119"/>
      <c r="DN33" s="119"/>
      <c r="DO33" s="119"/>
      <c r="DP33" s="119"/>
      <c r="DQ33" s="119"/>
      <c r="DR33" s="120"/>
      <c r="DS33" s="118">
        <f>データ!AT7</f>
        <v>84.3</v>
      </c>
      <c r="DT33" s="119"/>
      <c r="DU33" s="119"/>
      <c r="DV33" s="119"/>
      <c r="DW33" s="119"/>
      <c r="DX33" s="119"/>
      <c r="DY33" s="119"/>
      <c r="DZ33" s="119"/>
      <c r="EA33" s="119"/>
      <c r="EB33" s="119"/>
      <c r="EC33" s="119"/>
      <c r="ED33" s="119"/>
      <c r="EE33" s="119"/>
      <c r="EF33" s="119"/>
      <c r="EG33" s="120"/>
      <c r="EH33" s="118">
        <f>データ!AU7</f>
        <v>86.5</v>
      </c>
      <c r="EI33" s="119"/>
      <c r="EJ33" s="119"/>
      <c r="EK33" s="119"/>
      <c r="EL33" s="119"/>
      <c r="EM33" s="119"/>
      <c r="EN33" s="119"/>
      <c r="EO33" s="119"/>
      <c r="EP33" s="119"/>
      <c r="EQ33" s="119"/>
      <c r="ER33" s="119"/>
      <c r="ES33" s="119"/>
      <c r="ET33" s="119"/>
      <c r="EU33" s="119"/>
      <c r="EV33" s="120"/>
      <c r="EW33" s="118">
        <f>データ!AV7</f>
        <v>100.5</v>
      </c>
      <c r="EX33" s="119"/>
      <c r="EY33" s="119"/>
      <c r="EZ33" s="119"/>
      <c r="FA33" s="119"/>
      <c r="FB33" s="119"/>
      <c r="FC33" s="119"/>
      <c r="FD33" s="119"/>
      <c r="FE33" s="119"/>
      <c r="FF33" s="119"/>
      <c r="FG33" s="119"/>
      <c r="FH33" s="119"/>
      <c r="FI33" s="119"/>
      <c r="FJ33" s="119"/>
      <c r="FK33" s="120"/>
      <c r="FL33" s="118">
        <f>データ!AW7</f>
        <v>94.6</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70.3</v>
      </c>
      <c r="KG33" s="119"/>
      <c r="KH33" s="119"/>
      <c r="KI33" s="119"/>
      <c r="KJ33" s="119"/>
      <c r="KK33" s="119"/>
      <c r="KL33" s="119"/>
      <c r="KM33" s="119"/>
      <c r="KN33" s="119"/>
      <c r="KO33" s="119"/>
      <c r="KP33" s="119"/>
      <c r="KQ33" s="119"/>
      <c r="KR33" s="119"/>
      <c r="KS33" s="119"/>
      <c r="KT33" s="120"/>
      <c r="KU33" s="118">
        <f>データ!BP7</f>
        <v>59.4</v>
      </c>
      <c r="KV33" s="119"/>
      <c r="KW33" s="119"/>
      <c r="KX33" s="119"/>
      <c r="KY33" s="119"/>
      <c r="KZ33" s="119"/>
      <c r="LA33" s="119"/>
      <c r="LB33" s="119"/>
      <c r="LC33" s="119"/>
      <c r="LD33" s="119"/>
      <c r="LE33" s="119"/>
      <c r="LF33" s="119"/>
      <c r="LG33" s="119"/>
      <c r="LH33" s="119"/>
      <c r="LI33" s="120"/>
      <c r="LJ33" s="118">
        <f>データ!BQ7</f>
        <v>58</v>
      </c>
      <c r="LK33" s="119"/>
      <c r="LL33" s="119"/>
      <c r="LM33" s="119"/>
      <c r="LN33" s="119"/>
      <c r="LO33" s="119"/>
      <c r="LP33" s="119"/>
      <c r="LQ33" s="119"/>
      <c r="LR33" s="119"/>
      <c r="LS33" s="119"/>
      <c r="LT33" s="119"/>
      <c r="LU33" s="119"/>
      <c r="LV33" s="119"/>
      <c r="LW33" s="119"/>
      <c r="LX33" s="120"/>
      <c r="LY33" s="118">
        <f>データ!BR7</f>
        <v>71.7</v>
      </c>
      <c r="LZ33" s="119"/>
      <c r="MA33" s="119"/>
      <c r="MB33" s="119"/>
      <c r="MC33" s="119"/>
      <c r="MD33" s="119"/>
      <c r="ME33" s="119"/>
      <c r="MF33" s="119"/>
      <c r="MG33" s="119"/>
      <c r="MH33" s="119"/>
      <c r="MI33" s="119"/>
      <c r="MJ33" s="119"/>
      <c r="MK33" s="119"/>
      <c r="ML33" s="119"/>
      <c r="MM33" s="120"/>
      <c r="MN33" s="118">
        <f>データ!BS7</f>
        <v>70.900000000000006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32996</v>
      </c>
      <c r="Q55" s="124"/>
      <c r="R55" s="124"/>
      <c r="S55" s="124"/>
      <c r="T55" s="124"/>
      <c r="U55" s="124"/>
      <c r="V55" s="124"/>
      <c r="W55" s="124"/>
      <c r="X55" s="124"/>
      <c r="Y55" s="124"/>
      <c r="Z55" s="124"/>
      <c r="AA55" s="124"/>
      <c r="AB55" s="124"/>
      <c r="AC55" s="124"/>
      <c r="AD55" s="125"/>
      <c r="AE55" s="123">
        <f>データ!CA7</f>
        <v>33425</v>
      </c>
      <c r="AF55" s="124"/>
      <c r="AG55" s="124"/>
      <c r="AH55" s="124"/>
      <c r="AI55" s="124"/>
      <c r="AJ55" s="124"/>
      <c r="AK55" s="124"/>
      <c r="AL55" s="124"/>
      <c r="AM55" s="124"/>
      <c r="AN55" s="124"/>
      <c r="AO55" s="124"/>
      <c r="AP55" s="124"/>
      <c r="AQ55" s="124"/>
      <c r="AR55" s="124"/>
      <c r="AS55" s="125"/>
      <c r="AT55" s="123">
        <f>データ!CB7</f>
        <v>34092</v>
      </c>
      <c r="AU55" s="124"/>
      <c r="AV55" s="124"/>
      <c r="AW55" s="124"/>
      <c r="AX55" s="124"/>
      <c r="AY55" s="124"/>
      <c r="AZ55" s="124"/>
      <c r="BA55" s="124"/>
      <c r="BB55" s="124"/>
      <c r="BC55" s="124"/>
      <c r="BD55" s="124"/>
      <c r="BE55" s="124"/>
      <c r="BF55" s="124"/>
      <c r="BG55" s="124"/>
      <c r="BH55" s="125"/>
      <c r="BI55" s="123">
        <f>データ!CC7</f>
        <v>33777</v>
      </c>
      <c r="BJ55" s="124"/>
      <c r="BK55" s="124"/>
      <c r="BL55" s="124"/>
      <c r="BM55" s="124"/>
      <c r="BN55" s="124"/>
      <c r="BO55" s="124"/>
      <c r="BP55" s="124"/>
      <c r="BQ55" s="124"/>
      <c r="BR55" s="124"/>
      <c r="BS55" s="124"/>
      <c r="BT55" s="124"/>
      <c r="BU55" s="124"/>
      <c r="BV55" s="124"/>
      <c r="BW55" s="125"/>
      <c r="BX55" s="123">
        <f>データ!CD7</f>
        <v>35244</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9625</v>
      </c>
      <c r="DE55" s="124"/>
      <c r="DF55" s="124"/>
      <c r="DG55" s="124"/>
      <c r="DH55" s="124"/>
      <c r="DI55" s="124"/>
      <c r="DJ55" s="124"/>
      <c r="DK55" s="124"/>
      <c r="DL55" s="124"/>
      <c r="DM55" s="124"/>
      <c r="DN55" s="124"/>
      <c r="DO55" s="124"/>
      <c r="DP55" s="124"/>
      <c r="DQ55" s="124"/>
      <c r="DR55" s="125"/>
      <c r="DS55" s="123">
        <f>データ!CL7</f>
        <v>10540</v>
      </c>
      <c r="DT55" s="124"/>
      <c r="DU55" s="124"/>
      <c r="DV55" s="124"/>
      <c r="DW55" s="124"/>
      <c r="DX55" s="124"/>
      <c r="DY55" s="124"/>
      <c r="DZ55" s="124"/>
      <c r="EA55" s="124"/>
      <c r="EB55" s="124"/>
      <c r="EC55" s="124"/>
      <c r="ED55" s="124"/>
      <c r="EE55" s="124"/>
      <c r="EF55" s="124"/>
      <c r="EG55" s="125"/>
      <c r="EH55" s="123">
        <f>データ!CM7</f>
        <v>10578</v>
      </c>
      <c r="EI55" s="124"/>
      <c r="EJ55" s="124"/>
      <c r="EK55" s="124"/>
      <c r="EL55" s="124"/>
      <c r="EM55" s="124"/>
      <c r="EN55" s="124"/>
      <c r="EO55" s="124"/>
      <c r="EP55" s="124"/>
      <c r="EQ55" s="124"/>
      <c r="ER55" s="124"/>
      <c r="ES55" s="124"/>
      <c r="ET55" s="124"/>
      <c r="EU55" s="124"/>
      <c r="EV55" s="125"/>
      <c r="EW55" s="123">
        <f>データ!CN7</f>
        <v>10513</v>
      </c>
      <c r="EX55" s="124"/>
      <c r="EY55" s="124"/>
      <c r="EZ55" s="124"/>
      <c r="FA55" s="124"/>
      <c r="FB55" s="124"/>
      <c r="FC55" s="124"/>
      <c r="FD55" s="124"/>
      <c r="FE55" s="124"/>
      <c r="FF55" s="124"/>
      <c r="FG55" s="124"/>
      <c r="FH55" s="124"/>
      <c r="FI55" s="124"/>
      <c r="FJ55" s="124"/>
      <c r="FK55" s="125"/>
      <c r="FL55" s="123">
        <f>データ!CO7</f>
        <v>10105</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54</v>
      </c>
      <c r="GS55" s="119"/>
      <c r="GT55" s="119"/>
      <c r="GU55" s="119"/>
      <c r="GV55" s="119"/>
      <c r="GW55" s="119"/>
      <c r="GX55" s="119"/>
      <c r="GY55" s="119"/>
      <c r="GZ55" s="119"/>
      <c r="HA55" s="119"/>
      <c r="HB55" s="119"/>
      <c r="HC55" s="119"/>
      <c r="HD55" s="119"/>
      <c r="HE55" s="119"/>
      <c r="HF55" s="120"/>
      <c r="HG55" s="118">
        <f>データ!CW7</f>
        <v>57.9</v>
      </c>
      <c r="HH55" s="119"/>
      <c r="HI55" s="119"/>
      <c r="HJ55" s="119"/>
      <c r="HK55" s="119"/>
      <c r="HL55" s="119"/>
      <c r="HM55" s="119"/>
      <c r="HN55" s="119"/>
      <c r="HO55" s="119"/>
      <c r="HP55" s="119"/>
      <c r="HQ55" s="119"/>
      <c r="HR55" s="119"/>
      <c r="HS55" s="119"/>
      <c r="HT55" s="119"/>
      <c r="HU55" s="120"/>
      <c r="HV55" s="118">
        <f>データ!CX7</f>
        <v>56.6</v>
      </c>
      <c r="HW55" s="119"/>
      <c r="HX55" s="119"/>
      <c r="HY55" s="119"/>
      <c r="HZ55" s="119"/>
      <c r="IA55" s="119"/>
      <c r="IB55" s="119"/>
      <c r="IC55" s="119"/>
      <c r="ID55" s="119"/>
      <c r="IE55" s="119"/>
      <c r="IF55" s="119"/>
      <c r="IG55" s="119"/>
      <c r="IH55" s="119"/>
      <c r="II55" s="119"/>
      <c r="IJ55" s="120"/>
      <c r="IK55" s="118">
        <f>データ!CY7</f>
        <v>50.9</v>
      </c>
      <c r="IL55" s="119"/>
      <c r="IM55" s="119"/>
      <c r="IN55" s="119"/>
      <c r="IO55" s="119"/>
      <c r="IP55" s="119"/>
      <c r="IQ55" s="119"/>
      <c r="IR55" s="119"/>
      <c r="IS55" s="119"/>
      <c r="IT55" s="119"/>
      <c r="IU55" s="119"/>
      <c r="IV55" s="119"/>
      <c r="IW55" s="119"/>
      <c r="IX55" s="119"/>
      <c r="IY55" s="120"/>
      <c r="IZ55" s="118">
        <f>データ!CZ7</f>
        <v>54.2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19.2</v>
      </c>
      <c r="KG55" s="119"/>
      <c r="KH55" s="119"/>
      <c r="KI55" s="119"/>
      <c r="KJ55" s="119"/>
      <c r="KK55" s="119"/>
      <c r="KL55" s="119"/>
      <c r="KM55" s="119"/>
      <c r="KN55" s="119"/>
      <c r="KO55" s="119"/>
      <c r="KP55" s="119"/>
      <c r="KQ55" s="119"/>
      <c r="KR55" s="119"/>
      <c r="KS55" s="119"/>
      <c r="KT55" s="120"/>
      <c r="KU55" s="118">
        <f>データ!DH7</f>
        <v>17.3</v>
      </c>
      <c r="KV55" s="119"/>
      <c r="KW55" s="119"/>
      <c r="KX55" s="119"/>
      <c r="KY55" s="119"/>
      <c r="KZ55" s="119"/>
      <c r="LA55" s="119"/>
      <c r="LB55" s="119"/>
      <c r="LC55" s="119"/>
      <c r="LD55" s="119"/>
      <c r="LE55" s="119"/>
      <c r="LF55" s="119"/>
      <c r="LG55" s="119"/>
      <c r="LH55" s="119"/>
      <c r="LI55" s="120"/>
      <c r="LJ55" s="118">
        <f>データ!DI7</f>
        <v>17.3</v>
      </c>
      <c r="LK55" s="119"/>
      <c r="LL55" s="119"/>
      <c r="LM55" s="119"/>
      <c r="LN55" s="119"/>
      <c r="LO55" s="119"/>
      <c r="LP55" s="119"/>
      <c r="LQ55" s="119"/>
      <c r="LR55" s="119"/>
      <c r="LS55" s="119"/>
      <c r="LT55" s="119"/>
      <c r="LU55" s="119"/>
      <c r="LV55" s="119"/>
      <c r="LW55" s="119"/>
      <c r="LX55" s="120"/>
      <c r="LY55" s="118">
        <f>データ!DJ7</f>
        <v>14.9</v>
      </c>
      <c r="LZ55" s="119"/>
      <c r="MA55" s="119"/>
      <c r="MB55" s="119"/>
      <c r="MC55" s="119"/>
      <c r="MD55" s="119"/>
      <c r="ME55" s="119"/>
      <c r="MF55" s="119"/>
      <c r="MG55" s="119"/>
      <c r="MH55" s="119"/>
      <c r="MI55" s="119"/>
      <c r="MJ55" s="119"/>
      <c r="MK55" s="119"/>
      <c r="ML55" s="119"/>
      <c r="MM55" s="120"/>
      <c r="MN55" s="118">
        <f>データ!DK7</f>
        <v>13.6</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49</v>
      </c>
      <c r="V79" s="132"/>
      <c r="W79" s="132"/>
      <c r="X79" s="132"/>
      <c r="Y79" s="132"/>
      <c r="Z79" s="132"/>
      <c r="AA79" s="132"/>
      <c r="AB79" s="132"/>
      <c r="AC79" s="132"/>
      <c r="AD79" s="132"/>
      <c r="AE79" s="132"/>
      <c r="AF79" s="132"/>
      <c r="AG79" s="132"/>
      <c r="AH79" s="132"/>
      <c r="AI79" s="132"/>
      <c r="AJ79" s="132"/>
      <c r="AK79" s="132"/>
      <c r="AL79" s="132"/>
      <c r="AM79" s="132"/>
      <c r="AN79" s="132">
        <f>データ!DS7</f>
        <v>54.9</v>
      </c>
      <c r="AO79" s="132"/>
      <c r="AP79" s="132"/>
      <c r="AQ79" s="132"/>
      <c r="AR79" s="132"/>
      <c r="AS79" s="132"/>
      <c r="AT79" s="132"/>
      <c r="AU79" s="132"/>
      <c r="AV79" s="132"/>
      <c r="AW79" s="132"/>
      <c r="AX79" s="132"/>
      <c r="AY79" s="132"/>
      <c r="AZ79" s="132"/>
      <c r="BA79" s="132"/>
      <c r="BB79" s="132"/>
      <c r="BC79" s="132"/>
      <c r="BD79" s="132"/>
      <c r="BE79" s="132"/>
      <c r="BF79" s="132"/>
      <c r="BG79" s="132">
        <f>データ!DT7</f>
        <v>57.8</v>
      </c>
      <c r="BH79" s="132"/>
      <c r="BI79" s="132"/>
      <c r="BJ79" s="132"/>
      <c r="BK79" s="132"/>
      <c r="BL79" s="132"/>
      <c r="BM79" s="132"/>
      <c r="BN79" s="132"/>
      <c r="BO79" s="132"/>
      <c r="BP79" s="132"/>
      <c r="BQ79" s="132"/>
      <c r="BR79" s="132"/>
      <c r="BS79" s="132"/>
      <c r="BT79" s="132"/>
      <c r="BU79" s="132"/>
      <c r="BV79" s="132"/>
      <c r="BW79" s="132"/>
      <c r="BX79" s="132"/>
      <c r="BY79" s="132"/>
      <c r="BZ79" s="132">
        <f>データ!DU7</f>
        <v>58.8</v>
      </c>
      <c r="CA79" s="132"/>
      <c r="CB79" s="132"/>
      <c r="CC79" s="132"/>
      <c r="CD79" s="132"/>
      <c r="CE79" s="132"/>
      <c r="CF79" s="132"/>
      <c r="CG79" s="132"/>
      <c r="CH79" s="132"/>
      <c r="CI79" s="132"/>
      <c r="CJ79" s="132"/>
      <c r="CK79" s="132"/>
      <c r="CL79" s="132"/>
      <c r="CM79" s="132"/>
      <c r="CN79" s="132"/>
      <c r="CO79" s="132"/>
      <c r="CP79" s="132"/>
      <c r="CQ79" s="132"/>
      <c r="CR79" s="132"/>
      <c r="CS79" s="132">
        <f>データ!DV7</f>
        <v>60.3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64</v>
      </c>
      <c r="EP79" s="132"/>
      <c r="EQ79" s="132"/>
      <c r="ER79" s="132"/>
      <c r="ES79" s="132"/>
      <c r="ET79" s="132"/>
      <c r="EU79" s="132"/>
      <c r="EV79" s="132"/>
      <c r="EW79" s="132"/>
      <c r="EX79" s="132"/>
      <c r="EY79" s="132"/>
      <c r="EZ79" s="132"/>
      <c r="FA79" s="132"/>
      <c r="FB79" s="132"/>
      <c r="FC79" s="132"/>
      <c r="FD79" s="132"/>
      <c r="FE79" s="132"/>
      <c r="FF79" s="132"/>
      <c r="FG79" s="132"/>
      <c r="FH79" s="132">
        <f>データ!ED7</f>
        <v>75</v>
      </c>
      <c r="FI79" s="132"/>
      <c r="FJ79" s="132"/>
      <c r="FK79" s="132"/>
      <c r="FL79" s="132"/>
      <c r="FM79" s="132"/>
      <c r="FN79" s="132"/>
      <c r="FO79" s="132"/>
      <c r="FP79" s="132"/>
      <c r="FQ79" s="132"/>
      <c r="FR79" s="132"/>
      <c r="FS79" s="132"/>
      <c r="FT79" s="132"/>
      <c r="FU79" s="132"/>
      <c r="FV79" s="132"/>
      <c r="FW79" s="132"/>
      <c r="FX79" s="132"/>
      <c r="FY79" s="132"/>
      <c r="FZ79" s="132"/>
      <c r="GA79" s="132">
        <f>データ!EE7</f>
        <v>79.3</v>
      </c>
      <c r="GB79" s="132"/>
      <c r="GC79" s="132"/>
      <c r="GD79" s="132"/>
      <c r="GE79" s="132"/>
      <c r="GF79" s="132"/>
      <c r="GG79" s="132"/>
      <c r="GH79" s="132"/>
      <c r="GI79" s="132"/>
      <c r="GJ79" s="132"/>
      <c r="GK79" s="132"/>
      <c r="GL79" s="132"/>
      <c r="GM79" s="132"/>
      <c r="GN79" s="132"/>
      <c r="GO79" s="132"/>
      <c r="GP79" s="132"/>
      <c r="GQ79" s="132"/>
      <c r="GR79" s="132"/>
      <c r="GS79" s="132"/>
      <c r="GT79" s="132">
        <f>データ!EF7</f>
        <v>77.599999999999994</v>
      </c>
      <c r="GU79" s="132"/>
      <c r="GV79" s="132"/>
      <c r="GW79" s="132"/>
      <c r="GX79" s="132"/>
      <c r="GY79" s="132"/>
      <c r="GZ79" s="132"/>
      <c r="HA79" s="132"/>
      <c r="HB79" s="132"/>
      <c r="HC79" s="132"/>
      <c r="HD79" s="132"/>
      <c r="HE79" s="132"/>
      <c r="HF79" s="132"/>
      <c r="HG79" s="132"/>
      <c r="HH79" s="132"/>
      <c r="HI79" s="132"/>
      <c r="HJ79" s="132"/>
      <c r="HK79" s="132"/>
      <c r="HL79" s="132"/>
      <c r="HM79" s="132">
        <f>データ!EG7</f>
        <v>76.900000000000006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43629216</v>
      </c>
      <c r="JK79" s="127"/>
      <c r="JL79" s="127"/>
      <c r="JM79" s="127"/>
      <c r="JN79" s="127"/>
      <c r="JO79" s="127"/>
      <c r="JP79" s="127"/>
      <c r="JQ79" s="127"/>
      <c r="JR79" s="127"/>
      <c r="JS79" s="127"/>
      <c r="JT79" s="127"/>
      <c r="JU79" s="127"/>
      <c r="JV79" s="127"/>
      <c r="JW79" s="127"/>
      <c r="JX79" s="127"/>
      <c r="JY79" s="127"/>
      <c r="JZ79" s="127"/>
      <c r="KA79" s="127"/>
      <c r="KB79" s="127"/>
      <c r="KC79" s="127">
        <f>データ!EO7</f>
        <v>43919302</v>
      </c>
      <c r="KD79" s="127"/>
      <c r="KE79" s="127"/>
      <c r="KF79" s="127"/>
      <c r="KG79" s="127"/>
      <c r="KH79" s="127"/>
      <c r="KI79" s="127"/>
      <c r="KJ79" s="127"/>
      <c r="KK79" s="127"/>
      <c r="KL79" s="127"/>
      <c r="KM79" s="127"/>
      <c r="KN79" s="127"/>
      <c r="KO79" s="127"/>
      <c r="KP79" s="127"/>
      <c r="KQ79" s="127"/>
      <c r="KR79" s="127"/>
      <c r="KS79" s="127"/>
      <c r="KT79" s="127"/>
      <c r="KU79" s="127"/>
      <c r="KV79" s="127">
        <f>データ!EP7</f>
        <v>44093729</v>
      </c>
      <c r="KW79" s="127"/>
      <c r="KX79" s="127"/>
      <c r="KY79" s="127"/>
      <c r="KZ79" s="127"/>
      <c r="LA79" s="127"/>
      <c r="LB79" s="127"/>
      <c r="LC79" s="127"/>
      <c r="LD79" s="127"/>
      <c r="LE79" s="127"/>
      <c r="LF79" s="127"/>
      <c r="LG79" s="127"/>
      <c r="LH79" s="127"/>
      <c r="LI79" s="127"/>
      <c r="LJ79" s="127"/>
      <c r="LK79" s="127"/>
      <c r="LL79" s="127"/>
      <c r="LM79" s="127"/>
      <c r="LN79" s="127"/>
      <c r="LO79" s="127">
        <f>データ!EQ7</f>
        <v>43416809</v>
      </c>
      <c r="LP79" s="127"/>
      <c r="LQ79" s="127"/>
      <c r="LR79" s="127"/>
      <c r="LS79" s="127"/>
      <c r="LT79" s="127"/>
      <c r="LU79" s="127"/>
      <c r="LV79" s="127"/>
      <c r="LW79" s="127"/>
      <c r="LX79" s="127"/>
      <c r="LY79" s="127"/>
      <c r="LZ79" s="127"/>
      <c r="MA79" s="127"/>
      <c r="MB79" s="127"/>
      <c r="MC79" s="127"/>
      <c r="MD79" s="127"/>
      <c r="ME79" s="127"/>
      <c r="MF79" s="127"/>
      <c r="MG79" s="127"/>
      <c r="MH79" s="127">
        <f>データ!ER7</f>
        <v>43547583</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qdcLyzEGlsEAT3wGEjq6pxv2sDI9Or7N8qkERACylLxIMvgwkpKGCe5uTOPxhwtGQTaKP0hY4zJoNovSDRZdg==" saltValue="QiBOLfLhcuI4gtl0VzhZN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123</v>
      </c>
      <c r="AW5" s="61" t="s">
        <v>124</v>
      </c>
      <c r="AX5" s="61" t="s">
        <v>115</v>
      </c>
      <c r="AY5" s="61" t="s">
        <v>116</v>
      </c>
      <c r="AZ5" s="61" t="s">
        <v>117</v>
      </c>
      <c r="BA5" s="61" t="s">
        <v>118</v>
      </c>
      <c r="BB5" s="61" t="s">
        <v>119</v>
      </c>
      <c r="BC5" s="61" t="s">
        <v>120</v>
      </c>
      <c r="BD5" s="61" t="s">
        <v>125</v>
      </c>
      <c r="BE5" s="61" t="s">
        <v>126</v>
      </c>
      <c r="BF5" s="61" t="s">
        <v>127</v>
      </c>
      <c r="BG5" s="61" t="s">
        <v>113</v>
      </c>
      <c r="BH5" s="61" t="s">
        <v>124</v>
      </c>
      <c r="BI5" s="61" t="s">
        <v>115</v>
      </c>
      <c r="BJ5" s="61" t="s">
        <v>116</v>
      </c>
      <c r="BK5" s="61" t="s">
        <v>117</v>
      </c>
      <c r="BL5" s="61" t="s">
        <v>118</v>
      </c>
      <c r="BM5" s="61" t="s">
        <v>119</v>
      </c>
      <c r="BN5" s="61" t="s">
        <v>120</v>
      </c>
      <c r="BO5" s="61" t="s">
        <v>110</v>
      </c>
      <c r="BP5" s="61" t="s">
        <v>128</v>
      </c>
      <c r="BQ5" s="61" t="s">
        <v>129</v>
      </c>
      <c r="BR5" s="61" t="s">
        <v>130</v>
      </c>
      <c r="BS5" s="61" t="s">
        <v>124</v>
      </c>
      <c r="BT5" s="61" t="s">
        <v>115</v>
      </c>
      <c r="BU5" s="61" t="s">
        <v>116</v>
      </c>
      <c r="BV5" s="61" t="s">
        <v>117</v>
      </c>
      <c r="BW5" s="61" t="s">
        <v>118</v>
      </c>
      <c r="BX5" s="61" t="s">
        <v>119</v>
      </c>
      <c r="BY5" s="61" t="s">
        <v>120</v>
      </c>
      <c r="BZ5" s="61" t="s">
        <v>121</v>
      </c>
      <c r="CA5" s="61" t="s">
        <v>131</v>
      </c>
      <c r="CB5" s="61" t="s">
        <v>122</v>
      </c>
      <c r="CC5" s="61" t="s">
        <v>130</v>
      </c>
      <c r="CD5" s="61" t="s">
        <v>114</v>
      </c>
      <c r="CE5" s="61" t="s">
        <v>115</v>
      </c>
      <c r="CF5" s="61" t="s">
        <v>116</v>
      </c>
      <c r="CG5" s="61" t="s">
        <v>117</v>
      </c>
      <c r="CH5" s="61" t="s">
        <v>118</v>
      </c>
      <c r="CI5" s="61" t="s">
        <v>119</v>
      </c>
      <c r="CJ5" s="61" t="s">
        <v>120</v>
      </c>
      <c r="CK5" s="61" t="s">
        <v>125</v>
      </c>
      <c r="CL5" s="61" t="s">
        <v>111</v>
      </c>
      <c r="CM5" s="61" t="s">
        <v>132</v>
      </c>
      <c r="CN5" s="61" t="s">
        <v>133</v>
      </c>
      <c r="CO5" s="61" t="s">
        <v>114</v>
      </c>
      <c r="CP5" s="61" t="s">
        <v>115</v>
      </c>
      <c r="CQ5" s="61" t="s">
        <v>116</v>
      </c>
      <c r="CR5" s="61" t="s">
        <v>117</v>
      </c>
      <c r="CS5" s="61" t="s">
        <v>118</v>
      </c>
      <c r="CT5" s="61" t="s">
        <v>119</v>
      </c>
      <c r="CU5" s="61" t="s">
        <v>120</v>
      </c>
      <c r="CV5" s="61" t="s">
        <v>110</v>
      </c>
      <c r="CW5" s="61" t="s">
        <v>111</v>
      </c>
      <c r="CX5" s="61" t="s">
        <v>132</v>
      </c>
      <c r="CY5" s="61" t="s">
        <v>130</v>
      </c>
      <c r="CZ5" s="61" t="s">
        <v>134</v>
      </c>
      <c r="DA5" s="61" t="s">
        <v>115</v>
      </c>
      <c r="DB5" s="61" t="s">
        <v>116</v>
      </c>
      <c r="DC5" s="61" t="s">
        <v>117</v>
      </c>
      <c r="DD5" s="61" t="s">
        <v>118</v>
      </c>
      <c r="DE5" s="61" t="s">
        <v>119</v>
      </c>
      <c r="DF5" s="61" t="s">
        <v>120</v>
      </c>
      <c r="DG5" s="61" t="s">
        <v>110</v>
      </c>
      <c r="DH5" s="61" t="s">
        <v>126</v>
      </c>
      <c r="DI5" s="61" t="s">
        <v>127</v>
      </c>
      <c r="DJ5" s="61" t="s">
        <v>130</v>
      </c>
      <c r="DK5" s="61" t="s">
        <v>114</v>
      </c>
      <c r="DL5" s="61" t="s">
        <v>115</v>
      </c>
      <c r="DM5" s="61" t="s">
        <v>116</v>
      </c>
      <c r="DN5" s="61" t="s">
        <v>117</v>
      </c>
      <c r="DO5" s="61" t="s">
        <v>118</v>
      </c>
      <c r="DP5" s="61" t="s">
        <v>119</v>
      </c>
      <c r="DQ5" s="61" t="s">
        <v>120</v>
      </c>
      <c r="DR5" s="61" t="s">
        <v>110</v>
      </c>
      <c r="DS5" s="61" t="s">
        <v>111</v>
      </c>
      <c r="DT5" s="61" t="s">
        <v>129</v>
      </c>
      <c r="DU5" s="61" t="s">
        <v>113</v>
      </c>
      <c r="DV5" s="61" t="s">
        <v>135</v>
      </c>
      <c r="DW5" s="61" t="s">
        <v>115</v>
      </c>
      <c r="DX5" s="61" t="s">
        <v>116</v>
      </c>
      <c r="DY5" s="61" t="s">
        <v>117</v>
      </c>
      <c r="DZ5" s="61" t="s">
        <v>118</v>
      </c>
      <c r="EA5" s="61" t="s">
        <v>119</v>
      </c>
      <c r="EB5" s="61" t="s">
        <v>120</v>
      </c>
      <c r="EC5" s="61" t="s">
        <v>110</v>
      </c>
      <c r="ED5" s="61" t="s">
        <v>126</v>
      </c>
      <c r="EE5" s="61" t="s">
        <v>129</v>
      </c>
      <c r="EF5" s="61" t="s">
        <v>130</v>
      </c>
      <c r="EG5" s="61" t="s">
        <v>114</v>
      </c>
      <c r="EH5" s="61" t="s">
        <v>115</v>
      </c>
      <c r="EI5" s="61" t="s">
        <v>116</v>
      </c>
      <c r="EJ5" s="61" t="s">
        <v>117</v>
      </c>
      <c r="EK5" s="61" t="s">
        <v>118</v>
      </c>
      <c r="EL5" s="61" t="s">
        <v>119</v>
      </c>
      <c r="EM5" s="61" t="s">
        <v>136</v>
      </c>
      <c r="EN5" s="61" t="s">
        <v>110</v>
      </c>
      <c r="EO5" s="61" t="s">
        <v>131</v>
      </c>
      <c r="EP5" s="61" t="s">
        <v>122</v>
      </c>
      <c r="EQ5" s="61" t="s">
        <v>133</v>
      </c>
      <c r="ER5" s="61" t="s">
        <v>114</v>
      </c>
      <c r="ES5" s="61" t="s">
        <v>115</v>
      </c>
      <c r="ET5" s="61" t="s">
        <v>116</v>
      </c>
      <c r="EU5" s="61" t="s">
        <v>117</v>
      </c>
      <c r="EV5" s="61" t="s">
        <v>118</v>
      </c>
      <c r="EW5" s="61" t="s">
        <v>119</v>
      </c>
      <c r="EX5" s="61" t="s">
        <v>120</v>
      </c>
    </row>
    <row r="6" spans="1:154" s="66" customFormat="1">
      <c r="A6" s="47" t="s">
        <v>137</v>
      </c>
      <c r="B6" s="62">
        <f>B8</f>
        <v>2017</v>
      </c>
      <c r="C6" s="62">
        <f t="shared" ref="C6:M6" si="2">C8</f>
        <v>438243</v>
      </c>
      <c r="D6" s="62">
        <f t="shared" si="2"/>
        <v>46</v>
      </c>
      <c r="E6" s="62">
        <f t="shared" si="2"/>
        <v>6</v>
      </c>
      <c r="F6" s="62">
        <f t="shared" si="2"/>
        <v>0</v>
      </c>
      <c r="G6" s="62">
        <f t="shared" si="2"/>
        <v>1</v>
      </c>
      <c r="H6" s="135" t="str">
        <f>IF(H8&lt;&gt;I8,H8,"")&amp;IF(I8&lt;&gt;J8,I8,"")&amp;"　"&amp;J8</f>
        <v>熊本県球磨郡公立多良木病院企業団　多良木病院</v>
      </c>
      <c r="I6" s="136"/>
      <c r="J6" s="137"/>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16</v>
      </c>
      <c r="R6" s="62" t="str">
        <f t="shared" si="3"/>
        <v>対象</v>
      </c>
      <c r="S6" s="62" t="str">
        <f t="shared" si="3"/>
        <v>未</v>
      </c>
      <c r="T6" s="62" t="str">
        <f t="shared" si="3"/>
        <v>救 臨 へ 輪</v>
      </c>
      <c r="U6" s="63" t="str">
        <f>U8</f>
        <v>-</v>
      </c>
      <c r="V6" s="63">
        <f>V8</f>
        <v>17337</v>
      </c>
      <c r="W6" s="62" t="str">
        <f>W8</f>
        <v>非該当</v>
      </c>
      <c r="X6" s="62" t="str">
        <f t="shared" si="3"/>
        <v>１０：１</v>
      </c>
      <c r="Y6" s="63">
        <f t="shared" si="3"/>
        <v>199</v>
      </c>
      <c r="Z6" s="63" t="str">
        <f t="shared" si="3"/>
        <v>-</v>
      </c>
      <c r="AA6" s="63" t="str">
        <f t="shared" si="3"/>
        <v>-</v>
      </c>
      <c r="AB6" s="63" t="str">
        <f t="shared" si="3"/>
        <v>-</v>
      </c>
      <c r="AC6" s="63" t="str">
        <f t="shared" si="3"/>
        <v>-</v>
      </c>
      <c r="AD6" s="63">
        <f t="shared" si="3"/>
        <v>199</v>
      </c>
      <c r="AE6" s="63">
        <f t="shared" si="3"/>
        <v>150</v>
      </c>
      <c r="AF6" s="63" t="str">
        <f t="shared" si="3"/>
        <v>-</v>
      </c>
      <c r="AG6" s="63">
        <f t="shared" si="3"/>
        <v>150</v>
      </c>
      <c r="AH6" s="64">
        <f>IF(AH8="-",NA(),AH8)</f>
        <v>89.6</v>
      </c>
      <c r="AI6" s="64">
        <f t="shared" ref="AI6:AQ6" si="4">IF(AI8="-",NA(),AI8)</f>
        <v>92</v>
      </c>
      <c r="AJ6" s="64">
        <f t="shared" si="4"/>
        <v>92.5</v>
      </c>
      <c r="AK6" s="64">
        <f t="shared" si="4"/>
        <v>105</v>
      </c>
      <c r="AL6" s="64">
        <f t="shared" si="4"/>
        <v>97.8</v>
      </c>
      <c r="AM6" s="64">
        <f t="shared" si="4"/>
        <v>96.3</v>
      </c>
      <c r="AN6" s="64">
        <f t="shared" si="4"/>
        <v>96.9</v>
      </c>
      <c r="AO6" s="64">
        <f t="shared" si="4"/>
        <v>98.3</v>
      </c>
      <c r="AP6" s="64">
        <f t="shared" si="4"/>
        <v>96.7</v>
      </c>
      <c r="AQ6" s="64">
        <f t="shared" si="4"/>
        <v>96.6</v>
      </c>
      <c r="AR6" s="64" t="str">
        <f>IF(AR8="-","【-】","【"&amp;SUBSTITUTE(TEXT(AR8,"#,##0.0"),"-","△")&amp;"】")</f>
        <v>【98.5】</v>
      </c>
      <c r="AS6" s="64">
        <f>IF(AS8="-",NA(),AS8)</f>
        <v>86.7</v>
      </c>
      <c r="AT6" s="64">
        <f t="shared" ref="AT6:BB6" si="5">IF(AT8="-",NA(),AT8)</f>
        <v>84.3</v>
      </c>
      <c r="AU6" s="64">
        <f t="shared" si="5"/>
        <v>86.5</v>
      </c>
      <c r="AV6" s="64">
        <f t="shared" si="5"/>
        <v>100.5</v>
      </c>
      <c r="AW6" s="64">
        <f t="shared" si="5"/>
        <v>94.6</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70.3</v>
      </c>
      <c r="BP6" s="64">
        <f t="shared" ref="BP6:BX6" si="7">IF(BP8="-",NA(),BP8)</f>
        <v>59.4</v>
      </c>
      <c r="BQ6" s="64">
        <f t="shared" si="7"/>
        <v>58</v>
      </c>
      <c r="BR6" s="64">
        <f t="shared" si="7"/>
        <v>71.7</v>
      </c>
      <c r="BS6" s="64">
        <f t="shared" si="7"/>
        <v>70.900000000000006</v>
      </c>
      <c r="BT6" s="64">
        <f t="shared" si="7"/>
        <v>68.5</v>
      </c>
      <c r="BU6" s="64">
        <f t="shared" si="7"/>
        <v>68.3</v>
      </c>
      <c r="BV6" s="64">
        <f t="shared" si="7"/>
        <v>67.900000000000006</v>
      </c>
      <c r="BW6" s="64">
        <f t="shared" si="7"/>
        <v>69.8</v>
      </c>
      <c r="BX6" s="64">
        <f t="shared" si="7"/>
        <v>69.7</v>
      </c>
      <c r="BY6" s="64" t="str">
        <f>IF(BY8="-","【-】","【"&amp;SUBSTITUTE(TEXT(BY8,"#,##0.0"),"-","△")&amp;"】")</f>
        <v>【74.8】</v>
      </c>
      <c r="BZ6" s="65">
        <f>IF(BZ8="-",NA(),BZ8)</f>
        <v>32996</v>
      </c>
      <c r="CA6" s="65">
        <f t="shared" ref="CA6:CI6" si="8">IF(CA8="-",NA(),CA8)</f>
        <v>33425</v>
      </c>
      <c r="CB6" s="65">
        <f t="shared" si="8"/>
        <v>34092</v>
      </c>
      <c r="CC6" s="65">
        <f t="shared" si="8"/>
        <v>33777</v>
      </c>
      <c r="CD6" s="65">
        <f t="shared" si="8"/>
        <v>35244</v>
      </c>
      <c r="CE6" s="65">
        <f t="shared" si="8"/>
        <v>31585</v>
      </c>
      <c r="CF6" s="65">
        <f t="shared" si="8"/>
        <v>32431</v>
      </c>
      <c r="CG6" s="65">
        <f t="shared" si="8"/>
        <v>32532</v>
      </c>
      <c r="CH6" s="65">
        <f t="shared" si="8"/>
        <v>33492</v>
      </c>
      <c r="CI6" s="65">
        <f t="shared" si="8"/>
        <v>34136</v>
      </c>
      <c r="CJ6" s="64" t="str">
        <f>IF(CJ8="-","【-】","【"&amp;SUBSTITUTE(TEXT(CJ8,"#,##0"),"-","△")&amp;"】")</f>
        <v>【50,718】</v>
      </c>
      <c r="CK6" s="65">
        <f>IF(CK8="-",NA(),CK8)</f>
        <v>9625</v>
      </c>
      <c r="CL6" s="65">
        <f t="shared" ref="CL6:CT6" si="9">IF(CL8="-",NA(),CL8)</f>
        <v>10540</v>
      </c>
      <c r="CM6" s="65">
        <f t="shared" si="9"/>
        <v>10578</v>
      </c>
      <c r="CN6" s="65">
        <f t="shared" si="9"/>
        <v>10513</v>
      </c>
      <c r="CO6" s="65">
        <f t="shared" si="9"/>
        <v>10105</v>
      </c>
      <c r="CP6" s="65">
        <f t="shared" si="9"/>
        <v>9437</v>
      </c>
      <c r="CQ6" s="65">
        <f t="shared" si="9"/>
        <v>9726</v>
      </c>
      <c r="CR6" s="65">
        <f t="shared" si="9"/>
        <v>10037</v>
      </c>
      <c r="CS6" s="65">
        <f t="shared" si="9"/>
        <v>9976</v>
      </c>
      <c r="CT6" s="65">
        <f t="shared" si="9"/>
        <v>10130</v>
      </c>
      <c r="CU6" s="64" t="str">
        <f>IF(CU8="-","【-】","【"&amp;SUBSTITUTE(TEXT(CU8,"#,##0"),"-","△")&amp;"】")</f>
        <v>【14,202】</v>
      </c>
      <c r="CV6" s="64">
        <f>IF(CV8="-",NA(),CV8)</f>
        <v>54</v>
      </c>
      <c r="CW6" s="64">
        <f t="shared" ref="CW6:DE6" si="10">IF(CW8="-",NA(),CW8)</f>
        <v>57.9</v>
      </c>
      <c r="CX6" s="64">
        <f t="shared" si="10"/>
        <v>56.6</v>
      </c>
      <c r="CY6" s="64">
        <f t="shared" si="10"/>
        <v>50.9</v>
      </c>
      <c r="CZ6" s="64">
        <f t="shared" si="10"/>
        <v>54.2</v>
      </c>
      <c r="DA6" s="64">
        <f t="shared" si="10"/>
        <v>61.2</v>
      </c>
      <c r="DB6" s="64">
        <f t="shared" si="10"/>
        <v>62.1</v>
      </c>
      <c r="DC6" s="64">
        <f t="shared" si="10"/>
        <v>62.5</v>
      </c>
      <c r="DD6" s="64">
        <f t="shared" si="10"/>
        <v>63.4</v>
      </c>
      <c r="DE6" s="64">
        <f t="shared" si="10"/>
        <v>63.4</v>
      </c>
      <c r="DF6" s="64" t="str">
        <f>IF(DF8="-","【-】","【"&amp;SUBSTITUTE(TEXT(DF8,"#,##0.0"),"-","△")&amp;"】")</f>
        <v>【55.0】</v>
      </c>
      <c r="DG6" s="64">
        <f>IF(DG8="-",NA(),DG8)</f>
        <v>19.2</v>
      </c>
      <c r="DH6" s="64">
        <f t="shared" ref="DH6:DP6" si="11">IF(DH8="-",NA(),DH8)</f>
        <v>17.3</v>
      </c>
      <c r="DI6" s="64">
        <f t="shared" si="11"/>
        <v>17.3</v>
      </c>
      <c r="DJ6" s="64">
        <f t="shared" si="11"/>
        <v>14.9</v>
      </c>
      <c r="DK6" s="64">
        <f t="shared" si="11"/>
        <v>13.6</v>
      </c>
      <c r="DL6" s="64">
        <f t="shared" si="11"/>
        <v>19.3</v>
      </c>
      <c r="DM6" s="64">
        <f t="shared" si="11"/>
        <v>18.899999999999999</v>
      </c>
      <c r="DN6" s="64">
        <f t="shared" si="11"/>
        <v>19</v>
      </c>
      <c r="DO6" s="64">
        <f t="shared" si="11"/>
        <v>18.7</v>
      </c>
      <c r="DP6" s="64">
        <f t="shared" si="11"/>
        <v>18.3</v>
      </c>
      <c r="DQ6" s="64" t="str">
        <f>IF(DQ8="-","【-】","【"&amp;SUBSTITUTE(TEXT(DQ8,"#,##0.0"),"-","△")&amp;"】")</f>
        <v>【24.3】</v>
      </c>
      <c r="DR6" s="64">
        <f>IF(DR8="-",NA(),DR8)</f>
        <v>49</v>
      </c>
      <c r="DS6" s="64">
        <f t="shared" ref="DS6:EA6" si="12">IF(DS8="-",NA(),DS8)</f>
        <v>54.9</v>
      </c>
      <c r="DT6" s="64">
        <f t="shared" si="12"/>
        <v>57.8</v>
      </c>
      <c r="DU6" s="64">
        <f t="shared" si="12"/>
        <v>58.8</v>
      </c>
      <c r="DV6" s="64">
        <f t="shared" si="12"/>
        <v>60.3</v>
      </c>
      <c r="DW6" s="64">
        <f t="shared" si="12"/>
        <v>48</v>
      </c>
      <c r="DX6" s="64">
        <f t="shared" si="12"/>
        <v>52.2</v>
      </c>
      <c r="DY6" s="64">
        <f t="shared" si="12"/>
        <v>52.4</v>
      </c>
      <c r="DZ6" s="64">
        <f t="shared" si="12"/>
        <v>52.5</v>
      </c>
      <c r="EA6" s="64">
        <f t="shared" si="12"/>
        <v>53.5</v>
      </c>
      <c r="EB6" s="64" t="str">
        <f>IF(EB8="-","【-】","【"&amp;SUBSTITUTE(TEXT(EB8,"#,##0.0"),"-","△")&amp;"】")</f>
        <v>【51.6】</v>
      </c>
      <c r="EC6" s="64">
        <f>IF(EC8="-",NA(),EC8)</f>
        <v>64</v>
      </c>
      <c r="ED6" s="64">
        <f t="shared" ref="ED6:EL6" si="13">IF(ED8="-",NA(),ED8)</f>
        <v>75</v>
      </c>
      <c r="EE6" s="64">
        <f t="shared" si="13"/>
        <v>79.3</v>
      </c>
      <c r="EF6" s="64">
        <f t="shared" si="13"/>
        <v>77.599999999999994</v>
      </c>
      <c r="EG6" s="64">
        <f t="shared" si="13"/>
        <v>76.900000000000006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43629216</v>
      </c>
      <c r="EO6" s="65">
        <f t="shared" ref="EO6:EW6" si="14">IF(EO8="-",NA(),EO8)</f>
        <v>43919302</v>
      </c>
      <c r="EP6" s="65">
        <f t="shared" si="14"/>
        <v>44093729</v>
      </c>
      <c r="EQ6" s="65">
        <f t="shared" si="14"/>
        <v>43416809</v>
      </c>
      <c r="ER6" s="65">
        <f t="shared" si="14"/>
        <v>43547583</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138</v>
      </c>
      <c r="B7" s="62">
        <f t="shared" ref="B7:AG7" si="15">B8</f>
        <v>2017</v>
      </c>
      <c r="C7" s="62">
        <f t="shared" si="15"/>
        <v>438243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16</v>
      </c>
      <c r="R7" s="62" t="str">
        <f t="shared" si="15"/>
        <v>対象</v>
      </c>
      <c r="S7" s="62" t="str">
        <f t="shared" si="15"/>
        <v>未</v>
      </c>
      <c r="T7" s="62" t="str">
        <f t="shared" si="15"/>
        <v>救 臨 へ 輪</v>
      </c>
      <c r="U7" s="63" t="str">
        <f>U8</f>
        <v>-</v>
      </c>
      <c r="V7" s="63">
        <f>V8</f>
        <v>17337</v>
      </c>
      <c r="W7" s="62" t="str">
        <f>W8</f>
        <v>非該当</v>
      </c>
      <c r="X7" s="62" t="str">
        <f t="shared" si="15"/>
        <v>１０：１</v>
      </c>
      <c r="Y7" s="63">
        <f t="shared" si="15"/>
        <v>199</v>
      </c>
      <c r="Z7" s="63" t="str">
        <f t="shared" si="15"/>
        <v>-</v>
      </c>
      <c r="AA7" s="63" t="str">
        <f t="shared" si="15"/>
        <v>-</v>
      </c>
      <c r="AB7" s="63" t="str">
        <f t="shared" si="15"/>
        <v>-</v>
      </c>
      <c r="AC7" s="63" t="str">
        <f t="shared" si="15"/>
        <v>-</v>
      </c>
      <c r="AD7" s="63">
        <f t="shared" si="15"/>
        <v>199</v>
      </c>
      <c r="AE7" s="63">
        <f t="shared" si="15"/>
        <v>150</v>
      </c>
      <c r="AF7" s="63" t="str">
        <f t="shared" si="15"/>
        <v>-</v>
      </c>
      <c r="AG7" s="63">
        <f t="shared" si="15"/>
        <v>150</v>
      </c>
      <c r="AH7" s="64">
        <f>AH8</f>
        <v>89.6</v>
      </c>
      <c r="AI7" s="64">
        <f t="shared" ref="AI7:AQ7" si="16">AI8</f>
        <v>92</v>
      </c>
      <c r="AJ7" s="64">
        <f t="shared" si="16"/>
        <v>92.5</v>
      </c>
      <c r="AK7" s="64">
        <f t="shared" si="16"/>
        <v>105</v>
      </c>
      <c r="AL7" s="64">
        <f t="shared" si="16"/>
        <v>97.8</v>
      </c>
      <c r="AM7" s="64">
        <f t="shared" si="16"/>
        <v>96.3</v>
      </c>
      <c r="AN7" s="64">
        <f t="shared" si="16"/>
        <v>96.9</v>
      </c>
      <c r="AO7" s="64">
        <f t="shared" si="16"/>
        <v>98.3</v>
      </c>
      <c r="AP7" s="64">
        <f t="shared" si="16"/>
        <v>96.7</v>
      </c>
      <c r="AQ7" s="64">
        <f t="shared" si="16"/>
        <v>96.6</v>
      </c>
      <c r="AR7" s="64"/>
      <c r="AS7" s="64">
        <f>AS8</f>
        <v>86.7</v>
      </c>
      <c r="AT7" s="64">
        <f t="shared" ref="AT7:BB7" si="17">AT8</f>
        <v>84.3</v>
      </c>
      <c r="AU7" s="64">
        <f t="shared" si="17"/>
        <v>86.5</v>
      </c>
      <c r="AV7" s="64">
        <f t="shared" si="17"/>
        <v>100.5</v>
      </c>
      <c r="AW7" s="64">
        <f t="shared" si="17"/>
        <v>94.6</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70.3</v>
      </c>
      <c r="BP7" s="64">
        <f t="shared" ref="BP7:BX7" si="19">BP8</f>
        <v>59.4</v>
      </c>
      <c r="BQ7" s="64">
        <f t="shared" si="19"/>
        <v>58</v>
      </c>
      <c r="BR7" s="64">
        <f t="shared" si="19"/>
        <v>71.7</v>
      </c>
      <c r="BS7" s="64">
        <f t="shared" si="19"/>
        <v>70.900000000000006</v>
      </c>
      <c r="BT7" s="64">
        <f t="shared" si="19"/>
        <v>68.5</v>
      </c>
      <c r="BU7" s="64">
        <f t="shared" si="19"/>
        <v>68.3</v>
      </c>
      <c r="BV7" s="64">
        <f t="shared" si="19"/>
        <v>67.900000000000006</v>
      </c>
      <c r="BW7" s="64">
        <f t="shared" si="19"/>
        <v>69.8</v>
      </c>
      <c r="BX7" s="64">
        <f t="shared" si="19"/>
        <v>69.7</v>
      </c>
      <c r="BY7" s="64"/>
      <c r="BZ7" s="65">
        <f>BZ8</f>
        <v>32996</v>
      </c>
      <c r="CA7" s="65">
        <f t="shared" ref="CA7:CI7" si="20">CA8</f>
        <v>33425</v>
      </c>
      <c r="CB7" s="65">
        <f t="shared" si="20"/>
        <v>34092</v>
      </c>
      <c r="CC7" s="65">
        <f t="shared" si="20"/>
        <v>33777</v>
      </c>
      <c r="CD7" s="65">
        <f t="shared" si="20"/>
        <v>35244</v>
      </c>
      <c r="CE7" s="65">
        <f t="shared" si="20"/>
        <v>31585</v>
      </c>
      <c r="CF7" s="65">
        <f t="shared" si="20"/>
        <v>32431</v>
      </c>
      <c r="CG7" s="65">
        <f t="shared" si="20"/>
        <v>32532</v>
      </c>
      <c r="CH7" s="65">
        <f t="shared" si="20"/>
        <v>33492</v>
      </c>
      <c r="CI7" s="65">
        <f t="shared" si="20"/>
        <v>34136</v>
      </c>
      <c r="CJ7" s="64"/>
      <c r="CK7" s="65">
        <f>CK8</f>
        <v>9625</v>
      </c>
      <c r="CL7" s="65">
        <f t="shared" ref="CL7:CT7" si="21">CL8</f>
        <v>10540</v>
      </c>
      <c r="CM7" s="65">
        <f t="shared" si="21"/>
        <v>10578</v>
      </c>
      <c r="CN7" s="65">
        <f t="shared" si="21"/>
        <v>10513</v>
      </c>
      <c r="CO7" s="65">
        <f t="shared" si="21"/>
        <v>10105</v>
      </c>
      <c r="CP7" s="65">
        <f t="shared" si="21"/>
        <v>9437</v>
      </c>
      <c r="CQ7" s="65">
        <f t="shared" si="21"/>
        <v>9726</v>
      </c>
      <c r="CR7" s="65">
        <f t="shared" si="21"/>
        <v>10037</v>
      </c>
      <c r="CS7" s="65">
        <f t="shared" si="21"/>
        <v>9976</v>
      </c>
      <c r="CT7" s="65">
        <f t="shared" si="21"/>
        <v>10130</v>
      </c>
      <c r="CU7" s="64"/>
      <c r="CV7" s="64">
        <f>CV8</f>
        <v>54</v>
      </c>
      <c r="CW7" s="64">
        <f t="shared" ref="CW7:DE7" si="22">CW8</f>
        <v>57.9</v>
      </c>
      <c r="CX7" s="64">
        <f t="shared" si="22"/>
        <v>56.6</v>
      </c>
      <c r="CY7" s="64">
        <f t="shared" si="22"/>
        <v>50.9</v>
      </c>
      <c r="CZ7" s="64">
        <f t="shared" si="22"/>
        <v>54.2</v>
      </c>
      <c r="DA7" s="64">
        <f t="shared" si="22"/>
        <v>61.2</v>
      </c>
      <c r="DB7" s="64">
        <f t="shared" si="22"/>
        <v>62.1</v>
      </c>
      <c r="DC7" s="64">
        <f t="shared" si="22"/>
        <v>62.5</v>
      </c>
      <c r="DD7" s="64">
        <f t="shared" si="22"/>
        <v>63.4</v>
      </c>
      <c r="DE7" s="64">
        <f t="shared" si="22"/>
        <v>63.4</v>
      </c>
      <c r="DF7" s="64"/>
      <c r="DG7" s="64">
        <f>DG8</f>
        <v>19.2</v>
      </c>
      <c r="DH7" s="64">
        <f t="shared" ref="DH7:DP7" si="23">DH8</f>
        <v>17.3</v>
      </c>
      <c r="DI7" s="64">
        <f t="shared" si="23"/>
        <v>17.3</v>
      </c>
      <c r="DJ7" s="64">
        <f t="shared" si="23"/>
        <v>14.9</v>
      </c>
      <c r="DK7" s="64">
        <f t="shared" si="23"/>
        <v>13.6</v>
      </c>
      <c r="DL7" s="64">
        <f t="shared" si="23"/>
        <v>19.3</v>
      </c>
      <c r="DM7" s="64">
        <f t="shared" si="23"/>
        <v>18.899999999999999</v>
      </c>
      <c r="DN7" s="64">
        <f t="shared" si="23"/>
        <v>19</v>
      </c>
      <c r="DO7" s="64">
        <f t="shared" si="23"/>
        <v>18.7</v>
      </c>
      <c r="DP7" s="64">
        <f t="shared" si="23"/>
        <v>18.3</v>
      </c>
      <c r="DQ7" s="64"/>
      <c r="DR7" s="64">
        <f>DR8</f>
        <v>49</v>
      </c>
      <c r="DS7" s="64">
        <f t="shared" ref="DS7:EA7" si="24">DS8</f>
        <v>54.9</v>
      </c>
      <c r="DT7" s="64">
        <f t="shared" si="24"/>
        <v>57.8</v>
      </c>
      <c r="DU7" s="64">
        <f t="shared" si="24"/>
        <v>58.8</v>
      </c>
      <c r="DV7" s="64">
        <f t="shared" si="24"/>
        <v>60.3</v>
      </c>
      <c r="DW7" s="64">
        <f t="shared" si="24"/>
        <v>48</v>
      </c>
      <c r="DX7" s="64">
        <f t="shared" si="24"/>
        <v>52.2</v>
      </c>
      <c r="DY7" s="64">
        <f t="shared" si="24"/>
        <v>52.4</v>
      </c>
      <c r="DZ7" s="64">
        <f t="shared" si="24"/>
        <v>52.5</v>
      </c>
      <c r="EA7" s="64">
        <f t="shared" si="24"/>
        <v>53.5</v>
      </c>
      <c r="EB7" s="64"/>
      <c r="EC7" s="64">
        <f>EC8</f>
        <v>64</v>
      </c>
      <c r="ED7" s="64">
        <f t="shared" ref="ED7:EL7" si="25">ED8</f>
        <v>75</v>
      </c>
      <c r="EE7" s="64">
        <f t="shared" si="25"/>
        <v>79.3</v>
      </c>
      <c r="EF7" s="64">
        <f t="shared" si="25"/>
        <v>77.599999999999994</v>
      </c>
      <c r="EG7" s="64">
        <f t="shared" si="25"/>
        <v>76.900000000000006</v>
      </c>
      <c r="EH7" s="64">
        <f t="shared" si="25"/>
        <v>63.3</v>
      </c>
      <c r="EI7" s="64">
        <f t="shared" si="25"/>
        <v>69.599999999999994</v>
      </c>
      <c r="EJ7" s="64">
        <f t="shared" si="25"/>
        <v>69.2</v>
      </c>
      <c r="EK7" s="64">
        <f t="shared" si="25"/>
        <v>69.7</v>
      </c>
      <c r="EL7" s="64">
        <f t="shared" si="25"/>
        <v>71.3</v>
      </c>
      <c r="EM7" s="64"/>
      <c r="EN7" s="65">
        <f>EN8</f>
        <v>43629216</v>
      </c>
      <c r="EO7" s="65">
        <f t="shared" ref="EO7:EW7" si="26">EO8</f>
        <v>43919302</v>
      </c>
      <c r="EP7" s="65">
        <f t="shared" si="26"/>
        <v>44093729</v>
      </c>
      <c r="EQ7" s="65">
        <f t="shared" si="26"/>
        <v>43416809</v>
      </c>
      <c r="ER7" s="65">
        <f t="shared" si="26"/>
        <v>43547583</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438243</v>
      </c>
      <c r="D8" s="67">
        <v>46</v>
      </c>
      <c r="E8" s="67">
        <v>6</v>
      </c>
      <c r="F8" s="67">
        <v>0</v>
      </c>
      <c r="G8" s="67">
        <v>1</v>
      </c>
      <c r="H8" s="67" t="s">
        <v>139</v>
      </c>
      <c r="I8" s="67" t="s">
        <v>140</v>
      </c>
      <c r="J8" s="67" t="s">
        <v>141</v>
      </c>
      <c r="K8" s="67" t="s">
        <v>142</v>
      </c>
      <c r="L8" s="67" t="s">
        <v>143</v>
      </c>
      <c r="M8" s="67" t="s">
        <v>144</v>
      </c>
      <c r="N8" s="67" t="s">
        <v>145</v>
      </c>
      <c r="O8" s="67" t="s">
        <v>146</v>
      </c>
      <c r="P8" s="67" t="s">
        <v>147</v>
      </c>
      <c r="Q8" s="68">
        <v>16</v>
      </c>
      <c r="R8" s="67" t="s">
        <v>148</v>
      </c>
      <c r="S8" s="67" t="s">
        <v>149</v>
      </c>
      <c r="T8" s="67" t="s">
        <v>150</v>
      </c>
      <c r="U8" s="68" t="s">
        <v>151</v>
      </c>
      <c r="V8" s="68">
        <v>17337</v>
      </c>
      <c r="W8" s="67" t="s">
        <v>152</v>
      </c>
      <c r="X8" s="69" t="s">
        <v>153</v>
      </c>
      <c r="Y8" s="68">
        <v>199</v>
      </c>
      <c r="Z8" s="68" t="s">
        <v>151</v>
      </c>
      <c r="AA8" s="68" t="s">
        <v>151</v>
      </c>
      <c r="AB8" s="68" t="s">
        <v>151</v>
      </c>
      <c r="AC8" s="68" t="s">
        <v>151</v>
      </c>
      <c r="AD8" s="68">
        <v>199</v>
      </c>
      <c r="AE8" s="68">
        <v>150</v>
      </c>
      <c r="AF8" s="68" t="s">
        <v>151</v>
      </c>
      <c r="AG8" s="68">
        <v>150</v>
      </c>
      <c r="AH8" s="70">
        <v>89.6</v>
      </c>
      <c r="AI8" s="70">
        <v>92</v>
      </c>
      <c r="AJ8" s="70">
        <v>92.5</v>
      </c>
      <c r="AK8" s="70">
        <v>105</v>
      </c>
      <c r="AL8" s="70">
        <v>97.8</v>
      </c>
      <c r="AM8" s="70">
        <v>96.3</v>
      </c>
      <c r="AN8" s="70">
        <v>96.9</v>
      </c>
      <c r="AO8" s="70">
        <v>98.3</v>
      </c>
      <c r="AP8" s="70">
        <v>96.7</v>
      </c>
      <c r="AQ8" s="70">
        <v>96.6</v>
      </c>
      <c r="AR8" s="70">
        <v>98.5</v>
      </c>
      <c r="AS8" s="70">
        <v>86.7</v>
      </c>
      <c r="AT8" s="70">
        <v>84.3</v>
      </c>
      <c r="AU8" s="70">
        <v>86.5</v>
      </c>
      <c r="AV8" s="70">
        <v>100.5</v>
      </c>
      <c r="AW8" s="70">
        <v>94.6</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70.3</v>
      </c>
      <c r="BP8" s="70">
        <v>59.4</v>
      </c>
      <c r="BQ8" s="70">
        <v>58</v>
      </c>
      <c r="BR8" s="70">
        <v>71.7</v>
      </c>
      <c r="BS8" s="70">
        <v>70.900000000000006</v>
      </c>
      <c r="BT8" s="70">
        <v>68.5</v>
      </c>
      <c r="BU8" s="70">
        <v>68.3</v>
      </c>
      <c r="BV8" s="70">
        <v>67.900000000000006</v>
      </c>
      <c r="BW8" s="70">
        <v>69.8</v>
      </c>
      <c r="BX8" s="70">
        <v>69.7</v>
      </c>
      <c r="BY8" s="70">
        <v>74.8</v>
      </c>
      <c r="BZ8" s="71">
        <v>32996</v>
      </c>
      <c r="CA8" s="71">
        <v>33425</v>
      </c>
      <c r="CB8" s="71">
        <v>34092</v>
      </c>
      <c r="CC8" s="71">
        <v>33777</v>
      </c>
      <c r="CD8" s="71">
        <v>35244</v>
      </c>
      <c r="CE8" s="71">
        <v>31585</v>
      </c>
      <c r="CF8" s="71">
        <v>32431</v>
      </c>
      <c r="CG8" s="71">
        <v>32532</v>
      </c>
      <c r="CH8" s="71">
        <v>33492</v>
      </c>
      <c r="CI8" s="71">
        <v>34136</v>
      </c>
      <c r="CJ8" s="70">
        <v>50718</v>
      </c>
      <c r="CK8" s="71">
        <v>9625</v>
      </c>
      <c r="CL8" s="71">
        <v>10540</v>
      </c>
      <c r="CM8" s="71">
        <v>10578</v>
      </c>
      <c r="CN8" s="71">
        <v>10513</v>
      </c>
      <c r="CO8" s="71">
        <v>10105</v>
      </c>
      <c r="CP8" s="71">
        <v>9437</v>
      </c>
      <c r="CQ8" s="71">
        <v>9726</v>
      </c>
      <c r="CR8" s="71">
        <v>10037</v>
      </c>
      <c r="CS8" s="71">
        <v>9976</v>
      </c>
      <c r="CT8" s="71">
        <v>10130</v>
      </c>
      <c r="CU8" s="70">
        <v>14202</v>
      </c>
      <c r="CV8" s="71">
        <v>54</v>
      </c>
      <c r="CW8" s="71">
        <v>57.9</v>
      </c>
      <c r="CX8" s="71">
        <v>56.6</v>
      </c>
      <c r="CY8" s="71">
        <v>50.9</v>
      </c>
      <c r="CZ8" s="71">
        <v>54.2</v>
      </c>
      <c r="DA8" s="71">
        <v>61.2</v>
      </c>
      <c r="DB8" s="71">
        <v>62.1</v>
      </c>
      <c r="DC8" s="71">
        <v>62.5</v>
      </c>
      <c r="DD8" s="71">
        <v>63.4</v>
      </c>
      <c r="DE8" s="71">
        <v>63.4</v>
      </c>
      <c r="DF8" s="71">
        <v>55</v>
      </c>
      <c r="DG8" s="71">
        <v>19.2</v>
      </c>
      <c r="DH8" s="71">
        <v>17.3</v>
      </c>
      <c r="DI8" s="71">
        <v>17.3</v>
      </c>
      <c r="DJ8" s="71">
        <v>14.9</v>
      </c>
      <c r="DK8" s="71">
        <v>13.6</v>
      </c>
      <c r="DL8" s="71">
        <v>19.3</v>
      </c>
      <c r="DM8" s="71">
        <v>18.899999999999999</v>
      </c>
      <c r="DN8" s="71">
        <v>19</v>
      </c>
      <c r="DO8" s="71">
        <v>18.7</v>
      </c>
      <c r="DP8" s="71">
        <v>18.3</v>
      </c>
      <c r="DQ8" s="71">
        <v>24.3</v>
      </c>
      <c r="DR8" s="70">
        <v>49</v>
      </c>
      <c r="DS8" s="70">
        <v>54.9</v>
      </c>
      <c r="DT8" s="70">
        <v>57.8</v>
      </c>
      <c r="DU8" s="70">
        <v>58.8</v>
      </c>
      <c r="DV8" s="70">
        <v>60.3</v>
      </c>
      <c r="DW8" s="70">
        <v>48</v>
      </c>
      <c r="DX8" s="70">
        <v>52.2</v>
      </c>
      <c r="DY8" s="70">
        <v>52.4</v>
      </c>
      <c r="DZ8" s="70">
        <v>52.5</v>
      </c>
      <c r="EA8" s="70">
        <v>53.5</v>
      </c>
      <c r="EB8" s="70">
        <v>51.6</v>
      </c>
      <c r="EC8" s="70">
        <v>64</v>
      </c>
      <c r="ED8" s="70">
        <v>75</v>
      </c>
      <c r="EE8" s="70">
        <v>79.3</v>
      </c>
      <c r="EF8" s="70">
        <v>77.599999999999994</v>
      </c>
      <c r="EG8" s="70">
        <v>76.900000000000006</v>
      </c>
      <c r="EH8" s="70">
        <v>63.3</v>
      </c>
      <c r="EI8" s="70">
        <v>69.599999999999994</v>
      </c>
      <c r="EJ8" s="70">
        <v>69.2</v>
      </c>
      <c r="EK8" s="70">
        <v>69.7</v>
      </c>
      <c r="EL8" s="70">
        <v>71.3</v>
      </c>
      <c r="EM8" s="70">
        <v>67.599999999999994</v>
      </c>
      <c r="EN8" s="71">
        <v>43629216</v>
      </c>
      <c r="EO8" s="71">
        <v>43919302</v>
      </c>
      <c r="EP8" s="71">
        <v>44093729</v>
      </c>
      <c r="EQ8" s="71">
        <v>43416809</v>
      </c>
      <c r="ER8" s="71">
        <v>43547583</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154</v>
      </c>
      <c r="C10" s="76" t="s">
        <v>155</v>
      </c>
      <c r="D10" s="76" t="s">
        <v>156</v>
      </c>
      <c r="E10" s="76" t="s">
        <v>157</v>
      </c>
      <c r="F10" s="76" t="s">
        <v>158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dcterms:modified xsi:type="dcterms:W3CDTF">2019-02-01T00:08:53Z</dcterms:modified>
</cp:coreProperties>
</file>