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ALExMI5VcwTQuGH0fkeG/O0mSny7CTiFyGF78CF6Qd3Yv5dp5lg1g4W9vRC3lvFcZ/sMfauPLHUqatlxPqGvw==" workbookSaltValue="08dX8DWb9bnIA+iRtfI71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AT33" i="4"/>
  <c r="AE33" i="4"/>
  <c r="P33" i="4"/>
  <c r="LP12" i="4"/>
  <c r="JW12" i="4"/>
  <c r="ID12" i="4"/>
  <c r="EG12" i="4"/>
  <c r="AU12" i="4"/>
  <c r="B12" i="4"/>
  <c r="LP10" i="4"/>
  <c r="JW10" i="4"/>
  <c r="ID10" i="4"/>
  <c r="FZ10" i="4"/>
  <c r="CN10" i="4"/>
  <c r="AU10" i="4"/>
  <c r="B10" i="4"/>
  <c r="JW8" i="4"/>
  <c r="ID8" i="4"/>
  <c r="FZ8" i="4"/>
  <c r="EG8" i="4"/>
  <c r="CN8" i="4"/>
  <c r="AU8" i="4"/>
  <c r="B8" i="4"/>
  <c r="B6" i="4"/>
  <c r="MN54" i="4" l="1"/>
  <c r="MN32" i="4"/>
  <c r="MH78" i="4"/>
  <c r="IZ54" i="4"/>
  <c r="HM78" i="4"/>
  <c r="FL54" i="4"/>
  <c r="FL32" i="4"/>
  <c r="CS78" i="4"/>
  <c r="BX54" i="4"/>
  <c r="BX32" i="4"/>
  <c r="IZ32" i="4"/>
  <c r="C11" i="5"/>
  <c r="D11" i="5"/>
  <c r="E11" i="5"/>
  <c r="B11" i="5"/>
  <c r="KC78" i="4" l="1"/>
  <c r="HG54" i="4"/>
  <c r="HG32" i="4"/>
  <c r="FH78" i="4"/>
  <c r="DS54" i="4"/>
  <c r="DS32" i="4"/>
  <c r="AN78" i="4"/>
  <c r="AE54" i="4"/>
  <c r="AE32" i="4"/>
  <c r="KU54" i="4"/>
  <c r="KU32" i="4"/>
  <c r="KF54" i="4"/>
  <c r="KF32" i="4"/>
  <c r="JJ78" i="4"/>
  <c r="GR54" i="4"/>
  <c r="EO78" i="4"/>
  <c r="DD54" i="4"/>
  <c r="DD32" i="4"/>
  <c r="GR32" i="4"/>
  <c r="U78" i="4"/>
  <c r="P54" i="4"/>
  <c r="P32" i="4"/>
  <c r="BZ78" i="4"/>
  <c r="BI54" i="4"/>
  <c r="BI32" i="4"/>
  <c r="LY32" i="4"/>
  <c r="LY54" i="4"/>
  <c r="LO78" i="4"/>
  <c r="IK54" i="4"/>
  <c r="IK32" i="4"/>
  <c r="GT78" i="4"/>
  <c r="EW54" i="4"/>
  <c r="EW32" i="4"/>
  <c r="GA78" i="4"/>
  <c r="EH54" i="4"/>
  <c r="EH32" i="4"/>
  <c r="BG78" i="4"/>
  <c r="AT54" i="4"/>
  <c r="LJ54" i="4"/>
  <c r="LJ32" i="4"/>
  <c r="KV78" i="4"/>
  <c r="HV54" i="4"/>
  <c r="HV32" i="4"/>
  <c r="AT32" i="4"/>
</calcChain>
</file>

<file path=xl/sharedStrings.xml><?xml version="1.0" encoding="utf-8"?>
<sst xmlns="http://schemas.openxmlformats.org/spreadsheetml/2006/main" count="286" uniqueCount="157">
  <si>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</si>
  <si>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</si>
  <si>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</si>
  <si>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</si>
  <si>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</si>
  <si>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</si>
  <si>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</si>
  <si>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</si>
  <si>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</si>
  <si>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</si>
  <si>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</si>
  <si>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</si>
  <si>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</si>
  <si>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</si>
  <si>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</si>
  <si>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</si>
  <si>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</si>
  <si>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</si>
  <si>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</si>
  <si>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</si>
  <si>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</si>
  <si>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</si>
  <si>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</si>
  <si>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</si>
  <si>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</si>
  <si>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</si>
  <si>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</si>
  <si>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</si>
  <si>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</si>
  <si>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</si>
  <si>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</si>
  <si>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</si>
  <si>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</si>
  <si>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</si>
  <si>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</si>
  <si>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</si>
  <si>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</si>
  <si>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</si>
  <si>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</si>
  <si>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</si>
  <si>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</si>
  <si>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</si>
  <si>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</si>
  <si>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</si>
  <si>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</si>
  <si>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</si>
  <si>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</si>
  <si>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</si>
  <si>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</si>
  <si>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</si>
  <si>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</si>
  <si>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</si>
  <si>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</si>
  <si>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</si>
  <si>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</si>
  <si>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</si>
  <si>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</si>
  <si>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</si>
  <si>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</si>
  <si>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</si>
  <si>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</si>
  <si>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</si>
  <si>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</si>
  <si>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</si>
  <si>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</si>
  <si>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</si>
  <si>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</si>
  <si>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</si>
  <si>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</si>
  <si>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</si>
  <si>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</si>
  <si>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</si>
  <si>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</si>
  <si>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</si>
  <si>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</si>
  <si>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</si>
  <si>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</si>
  <si>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</si>
  <si>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</si>
  <si>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</si>
  <si>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</si>
  <si>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</si>
  <si>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</si>
  <si>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</si>
  <si>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</si>
  <si>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</si>
  <si>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</si>
  <si>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</si>
  <si>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</si>
  <si>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</si>
  <si>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</si>
  <si>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</si>
  <si>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</si>
  <si>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</si>
  <si>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</si>
  <si>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</si>
  <si>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</si>
  <si>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</si>
  <si>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</si>
  <si>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</si>
  <si>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</si>
  <si>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</si>
  <si>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</si>
  <si>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</si>
  <si>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</si>
  <si>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</si>
  <si>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</si>
  <si>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</si>
  <si>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</si>
  <si>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</si>
  <si>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</si>
  <si>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</si>
  <si>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</si>
  <si>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</si>
  <si>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</si>
  <si>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</si>
  <si>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</si>
  <si>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</si>
  <si>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</si>
  <si>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</si>
  <si>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</si>
  <si>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</si>
  <si>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</si>
  <si>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</si>
  <si>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当該値(N-1)</t>
    <phoneticPr fontId="5"/>
  </si>
  <si>
    <t>当該値(N-2)</t>
    <phoneticPr fontId="5"/>
  </si>
  <si>
    <t>当該値(N)</t>
    <phoneticPr fontId="5"/>
  </si>
  <si>
    <t>当該値(N-2)</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</si>
  <si>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</si>
  <si>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</si>
  <si>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</si>
  <si>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</si>
  <si>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</si>
  <si>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熊本県</t>
  </si>
  <si>
    <t>天草市</t>
  </si>
  <si>
    <t>河浦病院</t>
  </si>
  <si>
    <t>条例全部</t>
  </si>
  <si>
    <t>病院事業</t>
  </si>
  <si>
    <t>一般病院</t>
  </si>
  <si>
    <t>50床以上～100床未満</t>
  </si>
  <si>
    <t>自治体職員 民間企業出身</t>
  </si>
  <si>
    <t>直営</t>
  </si>
  <si>
    <t>-</t>
  </si>
  <si>
    <t>ド 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</si>
  <si>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</si>
  <si>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</si>
  <si>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</si>
  <si>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</si>
  <si>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</si>
  <si>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</si>
  <si>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</si>
  <si>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</si>
  <si>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</si>
  <si>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地域で唯一の病院であるため、かかりつけ医と救急対応の役割を引き続き担う必要がある。
病床利用率が減少傾向にあるため、周辺医療機関への宣伝・集患活動に取り組む。
地域人口の減少、地域の民間診療施設の高齢化が問題となっているため、関係機関との協議の場を設け、地域医療における必要な病院機能について検討を行うこととしている。</t>
    <rPh sb="58" eb="60">
      <t>シュウヘン</t>
    </rPh>
    <rPh sb="60" eb="62">
      <t>イリョウ</t>
    </rPh>
    <rPh sb="62" eb="64">
      <t>キカン</t>
    </rPh>
    <rPh sb="66" eb="68">
      <t>センデン</t>
    </rPh>
    <rPh sb="69" eb="70">
      <t>アツ</t>
    </rPh>
    <rPh sb="86" eb="88">
      <t>ゲンショウ</t>
    </rPh>
    <rPh sb="89" eb="91">
      <t>チイキ</t>
    </rPh>
    <rPh sb="92" eb="94">
      <t>ミンカン</t>
    </rPh>
    <rPh sb="94" eb="96">
      <t>シンリョウ</t>
    </rPh>
    <rPh sb="96" eb="98">
      <t>シセツ</t>
    </rPh>
    <rPh sb="99" eb="102">
      <t>コウレイカ</t>
    </rPh>
    <rPh sb="103" eb="105">
      <t>モンダイ</t>
    </rPh>
    <rPh sb="114" eb="116">
      <t>カンケイ</t>
    </rPh>
    <rPh sb="116" eb="118">
      <t>キカン</t>
    </rPh>
    <rPh sb="120" eb="122">
      <t>キョウギ</t>
    </rPh>
    <rPh sb="123" eb="124">
      <t>バ</t>
    </rPh>
    <rPh sb="125" eb="126">
      <t>モウ</t>
    </rPh>
    <rPh sb="128" eb="130">
      <t>チイキ</t>
    </rPh>
    <rPh sb="130" eb="132">
      <t>イリョウ</t>
    </rPh>
    <rPh sb="136" eb="138">
      <t>ヒツヨウ</t>
    </rPh>
    <rPh sb="139" eb="141">
      <t>ビョウイン</t>
    </rPh>
    <rPh sb="141" eb="143">
      <t>キノウ</t>
    </rPh>
    <rPh sb="147" eb="149">
      <t>ケントウ</t>
    </rPh>
    <rPh sb="150" eb="151">
      <t>オコナ</t>
    </rPh>
    <phoneticPr fontId="5"/>
  </si>
  <si>
    <t>河浦町・天草町地域における初期医療・救急医療・回復期医療を担う（地域で唯一の病院）。
熊本赤十字病院の初期臨床研修医の受入れ。
地域医療研修システムの研修医受入れ。</t>
    <rPh sb="26" eb="28">
      <t>イリョウ</t>
    </rPh>
    <rPh sb="43" eb="45">
      <t>クマモト</t>
    </rPh>
    <rPh sb="45" eb="48">
      <t>セキジュウジ</t>
    </rPh>
    <rPh sb="48" eb="50">
      <t>ビョウイン</t>
    </rPh>
    <rPh sb="51" eb="53">
      <t>ショキ</t>
    </rPh>
    <rPh sb="53" eb="55">
      <t>リンショウ</t>
    </rPh>
    <rPh sb="55" eb="58">
      <t>ケンシュウイ</t>
    </rPh>
    <rPh sb="59" eb="61">
      <t>ウケイ</t>
    </rPh>
    <rPh sb="64" eb="66">
      <t>チイキ</t>
    </rPh>
    <rPh sb="66" eb="68">
      <t>イリョウ</t>
    </rPh>
    <rPh sb="68" eb="70">
      <t>ケンシュウ</t>
    </rPh>
    <rPh sb="75" eb="78">
      <t>ケンシュウイ</t>
    </rPh>
    <rPh sb="78" eb="80">
      <t>ウケイ</t>
    </rPh>
    <phoneticPr fontId="5"/>
  </si>
  <si>
    <t xml:space="preserve">平成6年建設で、築23年を経過した。
空調設備の改修は既に行ったが、配管等の老朽化が生じており、随時修繕で対応しているため、建設改良費での対応を検討している。
機械備品減価償却率は、医療機器を定期的に更新しているため、平均値に近い水準で推移している（28年度はオーダリングシステムを新規導入したため大きく減少）。
</t>
    <rPh sb="13" eb="15">
      <t>ケイカ</t>
    </rPh>
    <rPh sb="27" eb="28">
      <t>スデ</t>
    </rPh>
    <rPh sb="36" eb="37">
      <t>トウ</t>
    </rPh>
    <rPh sb="38" eb="41">
      <t>ロウキュウカ</t>
    </rPh>
    <rPh sb="42" eb="43">
      <t>ショウ</t>
    </rPh>
    <rPh sb="48" eb="50">
      <t>ズイジ</t>
    </rPh>
    <rPh sb="53" eb="55">
      <t>タイオウ</t>
    </rPh>
    <rPh sb="62" eb="64">
      <t>ケンセツ</t>
    </rPh>
    <rPh sb="64" eb="66">
      <t>カイリョウ</t>
    </rPh>
    <rPh sb="66" eb="67">
      <t>ヒ</t>
    </rPh>
    <rPh sb="69" eb="71">
      <t>タイオウ</t>
    </rPh>
    <rPh sb="72" eb="74">
      <t>ケントウ</t>
    </rPh>
    <rPh sb="110" eb="113">
      <t>ヘイキンチ</t>
    </rPh>
    <rPh sb="114" eb="115">
      <t>チカ</t>
    </rPh>
    <rPh sb="119" eb="121">
      <t>スイイ</t>
    </rPh>
    <rPh sb="150" eb="151">
      <t>オオ</t>
    </rPh>
    <rPh sb="153" eb="155">
      <t>ゲンショウ</t>
    </rPh>
    <phoneticPr fontId="5"/>
  </si>
  <si>
    <t>平成28年度より赤字となり、29年度はそれを上回る赤字となったが、累積欠損金は生じていない。
赤字化の要因として、患者数の減少が続いたことに加え、28年度に療養病棟入院基本料のランクが下がったことによる収益の減、修繕費などの経費が増加したことによる。
患者1人1日当たり収益は、入院は病床の半数以上が療養であり手術が少ないこと、外来は再診が多いことから低いと考える。
職員給与費比率は、類似団体より収益単価が低く、医業収益が少ないことから、平均値を上回っている。</t>
    <rPh sb="33" eb="35">
      <t>ルイセキ</t>
    </rPh>
    <rPh sb="35" eb="38">
      <t>ケッソンキン</t>
    </rPh>
    <rPh sb="39" eb="40">
      <t>ショウ</t>
    </rPh>
    <rPh sb="47" eb="50">
      <t>アカジカ</t>
    </rPh>
    <rPh sb="51" eb="53">
      <t>ヨウイン</t>
    </rPh>
    <rPh sb="70" eb="71">
      <t>クワ</t>
    </rPh>
    <rPh sb="75" eb="77">
      <t>ネンド</t>
    </rPh>
    <rPh sb="82" eb="84">
      <t>ニュウイン</t>
    </rPh>
    <rPh sb="84" eb="87">
      <t>キホンリョウ</t>
    </rPh>
    <rPh sb="92" eb="93">
      <t>サ</t>
    </rPh>
    <rPh sb="101" eb="103">
      <t>シュウエキ</t>
    </rPh>
    <rPh sb="104" eb="105">
      <t>ゲン</t>
    </rPh>
    <rPh sb="106" eb="109">
      <t>シュウゼンヒ</t>
    </rPh>
    <rPh sb="112" eb="114">
      <t>ケイヒ</t>
    </rPh>
    <rPh sb="115" eb="11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</si>
</sst>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88.4</c:v>
                </c:pt>
                <c:pt idx="1">
                  <c:v>84</c:v>
                </c:pt>
                <c:pt idx="2">
                  <c:v>82.3</c:v>
                </c:pt>
                <c:pt idx="3">
                  <c:v>77.900000000000006</c:v>
                </c:pt>
                <c:pt idx="4">
                  <c:v>73.8</c:v>
                </c:pt>
              </c:numCache>
            </c:numRef>
          </c:val>
          <c:extLst xmlns:c16r2="http://schemas.microsoft.com/office/drawing/2015/06/chart">
            <c:ext xmlns:c16="http://schemas.microsoft.com/office/drawing/2014/chart" uri="{C3380CC4-5D6E-409C-BE32-E72D297353CC}">
              <c16:uniqueId val="{00000000-F345-43DB-A52E-B5E0C4CBDDF9}"/>
            </c:ext>
          </c:extLst>
        </c:ser>
        <c:dLbls>
          <c:showLegendKey val="0"/>
          <c:showVal val="0"/>
          <c:showCatName val="0"/>
          <c:showSerName val="0"/>
          <c:showPercent val="0"/>
          <c:showBubbleSize val="0"/>
        </c:dLbls>
        <c:gapWidth val="150"/>
        <c:axId val="104883712"/>
        <c:axId val="10488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F345-43DB-A52E-B5E0C4CBDDF9}"/>
            </c:ext>
          </c:extLst>
        </c:ser>
        <c:dLbls>
          <c:showLegendKey val="0"/>
          <c:showVal val="0"/>
          <c:showCatName val="0"/>
          <c:showSerName val="0"/>
          <c:showPercent val="0"/>
          <c:showBubbleSize val="0"/>
        </c:dLbls>
        <c:marker val="1"/>
        <c:smooth val="0"/>
        <c:axId val="104883712"/>
        <c:axId val="104885632"/>
      </c:lineChart>
      <c:dateAx>
        <c:axId val="104883712"/>
        <c:scaling>
          <c:orientation val="minMax"/>
        </c:scaling>
        <c:delete val="1"/>
        <c:axPos val="b"/>
        <c:numFmt formatCode="ge" sourceLinked="1"/>
        <c:majorTickMark val="none"/>
        <c:minorTickMark val="none"/>
        <c:tickLblPos val="none"/>
        <c:crossAx val="104885632"/>
        <c:crosses val="autoZero"/>
        <c:auto val="1"/>
        <c:lblOffset val="100"/>
        <c:baseTimeUnit val="years"/>
      </c:dateAx>
      <c:valAx>
        <c:axId val="10488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88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12-4DB8-96AC-5C638FA4794B}"/>
            </c:ext>
          </c:extLst>
        </c:ser>
        <c:dLbls>
          <c:showLegendKey val="0"/>
          <c:showVal val="0"/>
          <c:showCatName val="0"/>
          <c:showSerName val="0"/>
          <c:showPercent val="0"/>
          <c:showBubbleSize val="0"/>
        </c:dLbls>
        <c:gapWidth val="150"/>
        <c:axId val="118871552"/>
        <c:axId val="11887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B112-4DB8-96AC-5C638FA4794B}"/>
            </c:ext>
          </c:extLst>
        </c:ser>
        <c:dLbls>
          <c:showLegendKey val="0"/>
          <c:showVal val="0"/>
          <c:showCatName val="0"/>
          <c:showSerName val="0"/>
          <c:showPercent val="0"/>
          <c:showBubbleSize val="0"/>
        </c:dLbls>
        <c:marker val="1"/>
        <c:smooth val="0"/>
        <c:axId val="118871552"/>
        <c:axId val="118873472"/>
      </c:lineChart>
      <c:dateAx>
        <c:axId val="118871552"/>
        <c:scaling>
          <c:orientation val="minMax"/>
        </c:scaling>
        <c:delete val="1"/>
        <c:axPos val="b"/>
        <c:numFmt formatCode="ge" sourceLinked="1"/>
        <c:majorTickMark val="none"/>
        <c:minorTickMark val="none"/>
        <c:tickLblPos val="none"/>
        <c:crossAx val="118873472"/>
        <c:crosses val="autoZero"/>
        <c:auto val="1"/>
        <c:lblOffset val="100"/>
        <c:baseTimeUnit val="years"/>
      </c:dateAx>
      <c:valAx>
        <c:axId val="11887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87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7"/>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c:v>
                </c:pt>
                <c:pt idx="1">
                  <c:v>89.9</c:v>
                </c:pt>
                <c:pt idx="2">
                  <c:v>82.7</c:v>
                </c:pt>
                <c:pt idx="3">
                  <c:v>78.400000000000006</c:v>
                </c:pt>
                <c:pt idx="4">
                  <c:v>73.099999999999994</c:v>
                </c:pt>
              </c:numCache>
            </c:numRef>
          </c:val>
          <c:extLst xmlns:c16r2="http://schemas.microsoft.com/office/drawing/2015/06/chart">
            <c:ext xmlns:c16="http://schemas.microsoft.com/office/drawing/2014/chart" uri="{C3380CC4-5D6E-409C-BE32-E72D297353CC}">
              <c16:uniqueId val="{00000000-7F15-439B-974E-0CEED483A208}"/>
            </c:ext>
          </c:extLst>
        </c:ser>
        <c:dLbls>
          <c:showLegendKey val="0"/>
          <c:showVal val="0"/>
          <c:showCatName val="0"/>
          <c:showSerName val="0"/>
          <c:showPercent val="0"/>
          <c:showBubbleSize val="0"/>
        </c:dLbls>
        <c:gapWidth val="150"/>
        <c:axId val="118916224"/>
        <c:axId val="1189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7F15-439B-974E-0CEED483A208}"/>
            </c:ext>
          </c:extLst>
        </c:ser>
        <c:dLbls>
          <c:showLegendKey val="0"/>
          <c:showVal val="0"/>
          <c:showCatName val="0"/>
          <c:showSerName val="0"/>
          <c:showPercent val="0"/>
          <c:showBubbleSize val="0"/>
        </c:dLbls>
        <c:marker val="1"/>
        <c:smooth val="0"/>
        <c:axId val="118916224"/>
        <c:axId val="118918144"/>
      </c:lineChart>
      <c:dateAx>
        <c:axId val="118916224"/>
        <c:scaling>
          <c:orientation val="minMax"/>
        </c:scaling>
        <c:delete val="1"/>
        <c:axPos val="b"/>
        <c:numFmt formatCode="ge" sourceLinked="1"/>
        <c:majorTickMark val="none"/>
        <c:minorTickMark val="none"/>
        <c:tickLblPos val="none"/>
        <c:crossAx val="118918144"/>
        <c:crosses val="autoZero"/>
        <c:auto val="1"/>
        <c:lblOffset val="100"/>
        <c:baseTimeUnit val="years"/>
      </c:dateAx>
      <c:valAx>
        <c:axId val="11891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91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4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109.3</c:v>
                </c:pt>
                <c:pt idx="1">
                  <c:v>109.6</c:v>
                </c:pt>
                <c:pt idx="2">
                  <c:v>102.4</c:v>
                </c:pt>
                <c:pt idx="3">
                  <c:v>96.9</c:v>
                </c:pt>
                <c:pt idx="4">
                  <c:v>93</c:v>
                </c:pt>
              </c:numCache>
            </c:numRef>
          </c:val>
          <c:extLst xmlns:c16r2="http://schemas.microsoft.com/office/drawing/2015/06/chart">
            <c:ext xmlns:c16="http://schemas.microsoft.com/office/drawing/2014/chart" uri="{C3380CC4-5D6E-409C-BE32-E72D297353CC}">
              <c16:uniqueId val="{00000000-FFDA-4B67-A226-26E4C225F3A8}"/>
            </c:ext>
          </c:extLst>
        </c:ser>
        <c:dLbls>
          <c:showLegendKey val="0"/>
          <c:showVal val="0"/>
          <c:showCatName val="0"/>
          <c:showSerName val="0"/>
          <c:showPercent val="0"/>
          <c:showBubbleSize val="0"/>
        </c:dLbls>
        <c:gapWidth val="150"/>
        <c:axId val="118954240"/>
        <c:axId val="11896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FFDA-4B67-A226-26E4C225F3A8}"/>
            </c:ext>
          </c:extLst>
        </c:ser>
        <c:dLbls>
          <c:showLegendKey val="0"/>
          <c:showVal val="0"/>
          <c:showCatName val="0"/>
          <c:showSerName val="0"/>
          <c:showPercent val="0"/>
          <c:showBubbleSize val="0"/>
        </c:dLbls>
        <c:marker val="1"/>
        <c:smooth val="0"/>
        <c:axId val="118954240"/>
        <c:axId val="118960512"/>
      </c:lineChart>
      <c:dateAx>
        <c:axId val="118954240"/>
        <c:scaling>
          <c:orientation val="minMax"/>
        </c:scaling>
        <c:delete val="1"/>
        <c:axPos val="b"/>
        <c:numFmt formatCode="ge" sourceLinked="1"/>
        <c:majorTickMark val="none"/>
        <c:minorTickMark val="none"/>
        <c:tickLblPos val="none"/>
        <c:crossAx val="118960512"/>
        <c:crosses val="autoZero"/>
        <c:auto val="1"/>
        <c:lblOffset val="100"/>
        <c:baseTimeUnit val="years"/>
      </c:dateAx>
      <c:valAx>
        <c:axId val="11896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895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6"/>
          <c:y val="0"/>
        </c:manualLayout>
      </c:layout>
      <c:overlay val="1"/>
      <c:spPr>
        <a:noFill/>
      </c:spPr>
    </c:title>
    <c:autoTitleDeleted val="0"/>
    <c:plotArea>
      <c:layout>
        <c:manualLayout>
          <c:layoutTarget val="inner"/>
          <c:xMode val="edge"/>
          <c:yMode val="edge"/>
          <c:x val="0.13571078794054786"/>
          <c:y val="0.15806945669028469"/>
          <c:w val="0.834350720574079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44.3</c:v>
                </c:pt>
                <c:pt idx="1">
                  <c:v>49.8</c:v>
                </c:pt>
                <c:pt idx="2">
                  <c:v>52.6</c:v>
                </c:pt>
                <c:pt idx="3">
                  <c:v>52.4</c:v>
                </c:pt>
                <c:pt idx="4">
                  <c:v>55.5</c:v>
                </c:pt>
              </c:numCache>
            </c:numRef>
          </c:val>
          <c:extLst xmlns:c16r2="http://schemas.microsoft.com/office/drawing/2015/06/chart">
            <c:ext xmlns:c16="http://schemas.microsoft.com/office/drawing/2014/chart" uri="{C3380CC4-5D6E-409C-BE32-E72D297353CC}">
              <c16:uniqueId val="{00000000-6DE8-408D-B441-0CAB59220428}"/>
            </c:ext>
          </c:extLst>
        </c:ser>
        <c:dLbls>
          <c:showLegendKey val="0"/>
          <c:showVal val="0"/>
          <c:showCatName val="0"/>
          <c:showSerName val="0"/>
          <c:showPercent val="0"/>
          <c:showBubbleSize val="0"/>
        </c:dLbls>
        <c:gapWidth val="150"/>
        <c:axId val="119007488"/>
        <c:axId val="11901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6DE8-408D-B441-0CAB59220428}"/>
            </c:ext>
          </c:extLst>
        </c:ser>
        <c:dLbls>
          <c:showLegendKey val="0"/>
          <c:showVal val="0"/>
          <c:showCatName val="0"/>
          <c:showSerName val="0"/>
          <c:showPercent val="0"/>
          <c:showBubbleSize val="0"/>
        </c:dLbls>
        <c:marker val="1"/>
        <c:smooth val="0"/>
        <c:axId val="119007488"/>
        <c:axId val="119013760"/>
      </c:lineChart>
      <c:dateAx>
        <c:axId val="119007488"/>
        <c:scaling>
          <c:orientation val="minMax"/>
        </c:scaling>
        <c:delete val="1"/>
        <c:axPos val="b"/>
        <c:numFmt formatCode="ge" sourceLinked="1"/>
        <c:majorTickMark val="none"/>
        <c:minorTickMark val="none"/>
        <c:tickLblPos val="none"/>
        <c:crossAx val="119013760"/>
        <c:crosses val="autoZero"/>
        <c:auto val="1"/>
        <c:lblOffset val="100"/>
        <c:baseTimeUnit val="years"/>
      </c:dateAx>
      <c:valAx>
        <c:axId val="11901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00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72"/>
          <c:y val="0"/>
        </c:manualLayout>
      </c:layout>
      <c:overlay val="1"/>
      <c:spPr>
        <a:noFill/>
      </c:spPr>
    </c:title>
    <c:autoTitleDeleted val="0"/>
    <c:plotArea>
      <c:layout>
        <c:manualLayout>
          <c:layoutTarget val="inner"/>
          <c:xMode val="edge"/>
          <c:yMode val="edge"/>
          <c:x val="0.12905633802816904"/>
          <c:y val="0.15806945669028469"/>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57.7</c:v>
                </c:pt>
                <c:pt idx="1">
                  <c:v>67.2</c:v>
                </c:pt>
                <c:pt idx="2">
                  <c:v>73</c:v>
                </c:pt>
                <c:pt idx="3">
                  <c:v>61.4</c:v>
                </c:pt>
                <c:pt idx="4">
                  <c:v>68.8</c:v>
                </c:pt>
              </c:numCache>
            </c:numRef>
          </c:val>
          <c:extLst xmlns:c16r2="http://schemas.microsoft.com/office/drawing/2015/06/chart">
            <c:ext xmlns:c16="http://schemas.microsoft.com/office/drawing/2014/chart" uri="{C3380CC4-5D6E-409C-BE32-E72D297353CC}">
              <c16:uniqueId val="{00000000-2DB3-409E-B8C2-20409F644837}"/>
            </c:ext>
          </c:extLst>
        </c:ser>
        <c:dLbls>
          <c:showLegendKey val="0"/>
          <c:showVal val="0"/>
          <c:showCatName val="0"/>
          <c:showSerName val="0"/>
          <c:showPercent val="0"/>
          <c:showBubbleSize val="0"/>
        </c:dLbls>
        <c:gapWidth val="150"/>
        <c:axId val="119048064"/>
        <c:axId val="11905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2DB3-409E-B8C2-20409F644837}"/>
            </c:ext>
          </c:extLst>
        </c:ser>
        <c:dLbls>
          <c:showLegendKey val="0"/>
          <c:showVal val="0"/>
          <c:showCatName val="0"/>
          <c:showSerName val="0"/>
          <c:showPercent val="0"/>
          <c:showBubbleSize val="0"/>
        </c:dLbls>
        <c:marker val="1"/>
        <c:smooth val="0"/>
        <c:axId val="119048064"/>
        <c:axId val="119054336"/>
      </c:lineChart>
      <c:dateAx>
        <c:axId val="119048064"/>
        <c:scaling>
          <c:orientation val="minMax"/>
        </c:scaling>
        <c:delete val="1"/>
        <c:axPos val="b"/>
        <c:numFmt formatCode="ge" sourceLinked="1"/>
        <c:majorTickMark val="none"/>
        <c:minorTickMark val="none"/>
        <c:tickLblPos val="none"/>
        <c:crossAx val="119054336"/>
        <c:crosses val="autoZero"/>
        <c:auto val="1"/>
        <c:lblOffset val="100"/>
        <c:baseTimeUnit val="years"/>
      </c:dateAx>
      <c:valAx>
        <c:axId val="11905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04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23"/>
          <c:y val="0"/>
        </c:manualLayout>
      </c:layout>
      <c:overlay val="1"/>
      <c:spPr>
        <a:noFill/>
      </c:spPr>
    </c:title>
    <c:autoTitleDeleted val="0"/>
    <c:plotArea>
      <c:layout>
        <c:manualLayout>
          <c:layoutTarget val="inner"/>
          <c:xMode val="edge"/>
          <c:yMode val="edge"/>
          <c:x val="0.13135856807511723"/>
          <c:y val="0.15806945669028469"/>
          <c:w val="0.834549882629108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24885848</c:v>
                </c:pt>
                <c:pt idx="1">
                  <c:v>24982182</c:v>
                </c:pt>
                <c:pt idx="2">
                  <c:v>24874222</c:v>
                </c:pt>
                <c:pt idx="3">
                  <c:v>25491525</c:v>
                </c:pt>
                <c:pt idx="4">
                  <c:v>25573404</c:v>
                </c:pt>
              </c:numCache>
            </c:numRef>
          </c:val>
          <c:extLst xmlns:c16r2="http://schemas.microsoft.com/office/drawing/2015/06/chart">
            <c:ext xmlns:c16="http://schemas.microsoft.com/office/drawing/2014/chart" uri="{C3380CC4-5D6E-409C-BE32-E72D297353CC}">
              <c16:uniqueId val="{00000000-A8AB-4F5C-9109-4F493067019C}"/>
            </c:ext>
          </c:extLst>
        </c:ser>
        <c:dLbls>
          <c:showLegendKey val="0"/>
          <c:showVal val="0"/>
          <c:showCatName val="0"/>
          <c:showSerName val="0"/>
          <c:showPercent val="0"/>
          <c:showBubbleSize val="0"/>
        </c:dLbls>
        <c:gapWidth val="150"/>
        <c:axId val="120272384"/>
        <c:axId val="1202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A8AB-4F5C-9109-4F493067019C}"/>
            </c:ext>
          </c:extLst>
        </c:ser>
        <c:dLbls>
          <c:showLegendKey val="0"/>
          <c:showVal val="0"/>
          <c:showCatName val="0"/>
          <c:showSerName val="0"/>
          <c:showPercent val="0"/>
          <c:showBubbleSize val="0"/>
        </c:dLbls>
        <c:marker val="1"/>
        <c:smooth val="0"/>
        <c:axId val="120272384"/>
        <c:axId val="120274304"/>
      </c:lineChart>
      <c:dateAx>
        <c:axId val="120272384"/>
        <c:scaling>
          <c:orientation val="minMax"/>
        </c:scaling>
        <c:delete val="1"/>
        <c:axPos val="b"/>
        <c:numFmt formatCode="ge" sourceLinked="1"/>
        <c:majorTickMark val="none"/>
        <c:minorTickMark val="none"/>
        <c:tickLblPos val="none"/>
        <c:crossAx val="120274304"/>
        <c:crosses val="autoZero"/>
        <c:auto val="1"/>
        <c:lblOffset val="100"/>
        <c:baseTimeUnit val="years"/>
      </c:dateAx>
      <c:valAx>
        <c:axId val="120274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27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8"/>
          <c:y val="0"/>
        </c:manualLayout>
      </c:layout>
      <c:overlay val="1"/>
    </c:title>
    <c:autoTitleDeleted val="0"/>
    <c:plotArea>
      <c:layout>
        <c:manualLayout>
          <c:layoutTarget val="inner"/>
          <c:xMode val="edge"/>
          <c:yMode val="edge"/>
          <c:x val="0.1258180596104457"/>
          <c:y val="0.15806945669028469"/>
          <c:w val="0.850036675676490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11.5</c:v>
                </c:pt>
                <c:pt idx="1">
                  <c:v>12.4</c:v>
                </c:pt>
                <c:pt idx="2">
                  <c:v>11.6</c:v>
                </c:pt>
                <c:pt idx="3">
                  <c:v>11.5</c:v>
                </c:pt>
                <c:pt idx="4">
                  <c:v>11.6</c:v>
                </c:pt>
              </c:numCache>
            </c:numRef>
          </c:val>
          <c:extLst xmlns:c16r2="http://schemas.microsoft.com/office/drawing/2015/06/chart">
            <c:ext xmlns:c16="http://schemas.microsoft.com/office/drawing/2014/chart" uri="{C3380CC4-5D6E-409C-BE32-E72D297353CC}">
              <c16:uniqueId val="{00000000-92F9-4EFA-97E2-4F1C7F735A98}"/>
            </c:ext>
          </c:extLst>
        </c:ser>
        <c:dLbls>
          <c:showLegendKey val="0"/>
          <c:showVal val="0"/>
          <c:showCatName val="0"/>
          <c:showSerName val="0"/>
          <c:showPercent val="0"/>
          <c:showBubbleSize val="0"/>
        </c:dLbls>
        <c:gapWidth val="150"/>
        <c:axId val="120312960"/>
        <c:axId val="1203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92F9-4EFA-97E2-4F1C7F735A98}"/>
            </c:ext>
          </c:extLst>
        </c:ser>
        <c:dLbls>
          <c:showLegendKey val="0"/>
          <c:showVal val="0"/>
          <c:showCatName val="0"/>
          <c:showSerName val="0"/>
          <c:showPercent val="0"/>
          <c:showBubbleSize val="0"/>
        </c:dLbls>
        <c:marker val="1"/>
        <c:smooth val="0"/>
        <c:axId val="120312960"/>
        <c:axId val="120314880"/>
      </c:lineChart>
      <c:dateAx>
        <c:axId val="120312960"/>
        <c:scaling>
          <c:orientation val="minMax"/>
        </c:scaling>
        <c:delete val="1"/>
        <c:axPos val="b"/>
        <c:numFmt formatCode="ge" sourceLinked="1"/>
        <c:majorTickMark val="none"/>
        <c:minorTickMark val="none"/>
        <c:tickLblPos val="none"/>
        <c:crossAx val="120314880"/>
        <c:crosses val="autoZero"/>
        <c:auto val="1"/>
        <c:lblOffset val="100"/>
        <c:baseTimeUnit val="years"/>
      </c:dateAx>
      <c:valAx>
        <c:axId val="12031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31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6"/>
          <c:y val="0.15806945669028469"/>
          <c:w val="0.852730602093264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c:v>
                </c:pt>
                <c:pt idx="1">
                  <c:v>67.2</c:v>
                </c:pt>
                <c:pt idx="2">
                  <c:v>72.3</c:v>
                </c:pt>
                <c:pt idx="3">
                  <c:v>78.900000000000006</c:v>
                </c:pt>
                <c:pt idx="4">
                  <c:v>79</c:v>
                </c:pt>
              </c:numCache>
            </c:numRef>
          </c:val>
          <c:extLst xmlns:c16r2="http://schemas.microsoft.com/office/drawing/2015/06/chart">
            <c:ext xmlns:c16="http://schemas.microsoft.com/office/drawing/2014/chart" uri="{C3380CC4-5D6E-409C-BE32-E72D297353CC}">
              <c16:uniqueId val="{00000000-6DAA-45D8-AA46-078A158951EB}"/>
            </c:ext>
          </c:extLst>
        </c:ser>
        <c:dLbls>
          <c:showLegendKey val="0"/>
          <c:showVal val="0"/>
          <c:showCatName val="0"/>
          <c:showSerName val="0"/>
          <c:showPercent val="0"/>
          <c:showBubbleSize val="0"/>
        </c:dLbls>
        <c:gapWidth val="150"/>
        <c:axId val="120334976"/>
        <c:axId val="12035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6DAA-45D8-AA46-078A158951EB}"/>
            </c:ext>
          </c:extLst>
        </c:ser>
        <c:dLbls>
          <c:showLegendKey val="0"/>
          <c:showVal val="0"/>
          <c:showCatName val="0"/>
          <c:showSerName val="0"/>
          <c:showPercent val="0"/>
          <c:showBubbleSize val="0"/>
        </c:dLbls>
        <c:marker val="1"/>
        <c:smooth val="0"/>
        <c:axId val="120334976"/>
        <c:axId val="120357632"/>
      </c:lineChart>
      <c:dateAx>
        <c:axId val="120334976"/>
        <c:scaling>
          <c:orientation val="minMax"/>
        </c:scaling>
        <c:delete val="1"/>
        <c:axPos val="b"/>
        <c:numFmt formatCode="ge" sourceLinked="1"/>
        <c:majorTickMark val="none"/>
        <c:minorTickMark val="none"/>
        <c:tickLblPos val="none"/>
        <c:crossAx val="120357632"/>
        <c:crosses val="autoZero"/>
        <c:auto val="1"/>
        <c:lblOffset val="100"/>
        <c:baseTimeUnit val="years"/>
      </c:dateAx>
      <c:valAx>
        <c:axId val="12035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33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9"/>
          <c:w val="0.852730496394515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4521</c:v>
                </c:pt>
                <c:pt idx="1">
                  <c:v>4682</c:v>
                </c:pt>
                <c:pt idx="2">
                  <c:v>4458</c:v>
                </c:pt>
                <c:pt idx="3">
                  <c:v>4426</c:v>
                </c:pt>
                <c:pt idx="4">
                  <c:v>4347</c:v>
                </c:pt>
              </c:numCache>
            </c:numRef>
          </c:val>
          <c:extLst xmlns:c16r2="http://schemas.microsoft.com/office/drawing/2015/06/chart">
            <c:ext xmlns:c16="http://schemas.microsoft.com/office/drawing/2014/chart" uri="{C3380CC4-5D6E-409C-BE32-E72D297353CC}">
              <c16:uniqueId val="{00000000-2F2A-42A7-A2E4-BD7261B542A6}"/>
            </c:ext>
          </c:extLst>
        </c:ser>
        <c:dLbls>
          <c:showLegendKey val="0"/>
          <c:showVal val="0"/>
          <c:showCatName val="0"/>
          <c:showSerName val="0"/>
          <c:showPercent val="0"/>
          <c:showBubbleSize val="0"/>
        </c:dLbls>
        <c:gapWidth val="150"/>
        <c:axId val="122030336"/>
        <c:axId val="12203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2F2A-42A7-A2E4-BD7261B542A6}"/>
            </c:ext>
          </c:extLst>
        </c:ser>
        <c:dLbls>
          <c:showLegendKey val="0"/>
          <c:showVal val="0"/>
          <c:showCatName val="0"/>
          <c:showSerName val="0"/>
          <c:showPercent val="0"/>
          <c:showBubbleSize val="0"/>
        </c:dLbls>
        <c:marker val="1"/>
        <c:smooth val="0"/>
        <c:axId val="122030336"/>
        <c:axId val="122036608"/>
      </c:lineChart>
      <c:dateAx>
        <c:axId val="122030336"/>
        <c:scaling>
          <c:orientation val="minMax"/>
        </c:scaling>
        <c:delete val="1"/>
        <c:axPos val="b"/>
        <c:numFmt formatCode="ge" sourceLinked="1"/>
        <c:majorTickMark val="none"/>
        <c:minorTickMark val="none"/>
        <c:tickLblPos val="none"/>
        <c:crossAx val="122036608"/>
        <c:crosses val="autoZero"/>
        <c:auto val="1"/>
        <c:lblOffset val="100"/>
        <c:baseTimeUnit val="years"/>
      </c:dateAx>
      <c:valAx>
        <c:axId val="122036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03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9"/>
          <c:w val="0.853016077748398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18873</c:v>
                </c:pt>
                <c:pt idx="1">
                  <c:v>18776</c:v>
                </c:pt>
                <c:pt idx="2">
                  <c:v>18215</c:v>
                </c:pt>
                <c:pt idx="3">
                  <c:v>17859</c:v>
                </c:pt>
                <c:pt idx="4">
                  <c:v>18269</c:v>
                </c:pt>
              </c:numCache>
            </c:numRef>
          </c:val>
          <c:extLst xmlns:c16r2="http://schemas.microsoft.com/office/drawing/2015/06/chart">
            <c:ext xmlns:c16="http://schemas.microsoft.com/office/drawing/2014/chart" uri="{C3380CC4-5D6E-409C-BE32-E72D297353CC}">
              <c16:uniqueId val="{00000000-C644-4984-8519-2AA4C2D846C6}"/>
            </c:ext>
          </c:extLst>
        </c:ser>
        <c:dLbls>
          <c:showLegendKey val="0"/>
          <c:showVal val="0"/>
          <c:showCatName val="0"/>
          <c:showSerName val="0"/>
          <c:showPercent val="0"/>
          <c:showBubbleSize val="0"/>
        </c:dLbls>
        <c:gapWidth val="150"/>
        <c:axId val="122083200"/>
        <c:axId val="12208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C644-4984-8519-2AA4C2D846C6}"/>
            </c:ext>
          </c:extLst>
        </c:ser>
        <c:dLbls>
          <c:showLegendKey val="0"/>
          <c:showVal val="0"/>
          <c:showCatName val="0"/>
          <c:showSerName val="0"/>
          <c:showPercent val="0"/>
          <c:showBubbleSize val="0"/>
        </c:dLbls>
        <c:marker val="1"/>
        <c:smooth val="0"/>
        <c:axId val="122083200"/>
        <c:axId val="122089472"/>
      </c:lineChart>
      <c:dateAx>
        <c:axId val="122083200"/>
        <c:scaling>
          <c:orientation val="minMax"/>
        </c:scaling>
        <c:delete val="1"/>
        <c:axPos val="b"/>
        <c:numFmt formatCode="ge" sourceLinked="1"/>
        <c:majorTickMark val="none"/>
        <c:minorTickMark val="none"/>
        <c:tickLblPos val="none"/>
        <c:crossAx val="122089472"/>
        <c:crosses val="autoZero"/>
        <c:auto val="1"/>
        <c:lblOffset val="100"/>
        <c:baseTimeUnit val="years"/>
      </c:dateAx>
      <c:valAx>
        <c:axId val="122089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08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7"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熊本県天草市　河浦病院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 民間企業出身</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60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99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82560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5328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１３：１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50</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88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154</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156</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8" t="s">
        <v>37</v>
      </c>
      <c r="H33" s="98"/>
      <c r="I33" s="98"/>
      <c r="J33" s="98"/>
      <c r="K33" s="98"/>
      <c r="L33" s="98"/>
      <c r="M33" s="98"/>
      <c r="N33" s="98"/>
      <c r="O33" s="98"/>
      <c r="P33" s="99">
        <f>データ!AH7</f>
        <v>109.3</v>
      </c>
      <c r="Q33" s="100"/>
      <c r="R33" s="100"/>
      <c r="S33" s="100"/>
      <c r="T33" s="100"/>
      <c r="U33" s="100"/>
      <c r="V33" s="100"/>
      <c r="W33" s="100"/>
      <c r="X33" s="100"/>
      <c r="Y33" s="100"/>
      <c r="Z33" s="100"/>
      <c r="AA33" s="100"/>
      <c r="AB33" s="100"/>
      <c r="AC33" s="100"/>
      <c r="AD33" s="101"/>
      <c r="AE33" s="99">
        <f>データ!AI7</f>
        <v>109.6</v>
      </c>
      <c r="AF33" s="100"/>
      <c r="AG33" s="100"/>
      <c r="AH33" s="100"/>
      <c r="AI33" s="100"/>
      <c r="AJ33" s="100"/>
      <c r="AK33" s="100"/>
      <c r="AL33" s="100"/>
      <c r="AM33" s="100"/>
      <c r="AN33" s="100"/>
      <c r="AO33" s="100"/>
      <c r="AP33" s="100"/>
      <c r="AQ33" s="100"/>
      <c r="AR33" s="100"/>
      <c r="AS33" s="101"/>
      <c r="AT33" s="99">
        <f>データ!AJ7</f>
        <v>102.4</v>
      </c>
      <c r="AU33" s="100"/>
      <c r="AV33" s="100"/>
      <c r="AW33" s="100"/>
      <c r="AX33" s="100"/>
      <c r="AY33" s="100"/>
      <c r="AZ33" s="100"/>
      <c r="BA33" s="100"/>
      <c r="BB33" s="100"/>
      <c r="BC33" s="100"/>
      <c r="BD33" s="100"/>
      <c r="BE33" s="100"/>
      <c r="BF33" s="100"/>
      <c r="BG33" s="100"/>
      <c r="BH33" s="101"/>
      <c r="BI33" s="99">
        <f>データ!AK7</f>
        <v>96.9</v>
      </c>
      <c r="BJ33" s="100"/>
      <c r="BK33" s="100"/>
      <c r="BL33" s="100"/>
      <c r="BM33" s="100"/>
      <c r="BN33" s="100"/>
      <c r="BO33" s="100"/>
      <c r="BP33" s="100"/>
      <c r="BQ33" s="100"/>
      <c r="BR33" s="100"/>
      <c r="BS33" s="100"/>
      <c r="BT33" s="100"/>
      <c r="BU33" s="100"/>
      <c r="BV33" s="100"/>
      <c r="BW33" s="101"/>
      <c r="BX33" s="99">
        <f>データ!AL7</f>
        <v>93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93</v>
      </c>
      <c r="DE33" s="100"/>
      <c r="DF33" s="100"/>
      <c r="DG33" s="100"/>
      <c r="DH33" s="100"/>
      <c r="DI33" s="100"/>
      <c r="DJ33" s="100"/>
      <c r="DK33" s="100"/>
      <c r="DL33" s="100"/>
      <c r="DM33" s="100"/>
      <c r="DN33" s="100"/>
      <c r="DO33" s="100"/>
      <c r="DP33" s="100"/>
      <c r="DQ33" s="100"/>
      <c r="DR33" s="101"/>
      <c r="DS33" s="99">
        <f>データ!AT7</f>
        <v>89.9</v>
      </c>
      <c r="DT33" s="100"/>
      <c r="DU33" s="100"/>
      <c r="DV33" s="100"/>
      <c r="DW33" s="100"/>
      <c r="DX33" s="100"/>
      <c r="DY33" s="100"/>
      <c r="DZ33" s="100"/>
      <c r="EA33" s="100"/>
      <c r="EB33" s="100"/>
      <c r="EC33" s="100"/>
      <c r="ED33" s="100"/>
      <c r="EE33" s="100"/>
      <c r="EF33" s="100"/>
      <c r="EG33" s="101"/>
      <c r="EH33" s="99">
        <f>データ!AU7</f>
        <v>82.7</v>
      </c>
      <c r="EI33" s="100"/>
      <c r="EJ33" s="100"/>
      <c r="EK33" s="100"/>
      <c r="EL33" s="100"/>
      <c r="EM33" s="100"/>
      <c r="EN33" s="100"/>
      <c r="EO33" s="100"/>
      <c r="EP33" s="100"/>
      <c r="EQ33" s="100"/>
      <c r="ER33" s="100"/>
      <c r="ES33" s="100"/>
      <c r="ET33" s="100"/>
      <c r="EU33" s="100"/>
      <c r="EV33" s="101"/>
      <c r="EW33" s="99">
        <f>データ!AV7</f>
        <v>78.400000000000006</v>
      </c>
      <c r="EX33" s="100"/>
      <c r="EY33" s="100"/>
      <c r="EZ33" s="100"/>
      <c r="FA33" s="100"/>
      <c r="FB33" s="100"/>
      <c r="FC33" s="100"/>
      <c r="FD33" s="100"/>
      <c r="FE33" s="100"/>
      <c r="FF33" s="100"/>
      <c r="FG33" s="100"/>
      <c r="FH33" s="100"/>
      <c r="FI33" s="100"/>
      <c r="FJ33" s="100"/>
      <c r="FK33" s="101"/>
      <c r="FL33" s="99">
        <f>データ!AW7</f>
        <v>73.099999999999994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88.4</v>
      </c>
      <c r="KG33" s="100"/>
      <c r="KH33" s="100"/>
      <c r="KI33" s="100"/>
      <c r="KJ33" s="100"/>
      <c r="KK33" s="100"/>
      <c r="KL33" s="100"/>
      <c r="KM33" s="100"/>
      <c r="KN33" s="100"/>
      <c r="KO33" s="100"/>
      <c r="KP33" s="100"/>
      <c r="KQ33" s="100"/>
      <c r="KR33" s="100"/>
      <c r="KS33" s="100"/>
      <c r="KT33" s="101"/>
      <c r="KU33" s="99">
        <f>データ!BP7</f>
        <v>84</v>
      </c>
      <c r="KV33" s="100"/>
      <c r="KW33" s="100"/>
      <c r="KX33" s="100"/>
      <c r="KY33" s="100"/>
      <c r="KZ33" s="100"/>
      <c r="LA33" s="100"/>
      <c r="LB33" s="100"/>
      <c r="LC33" s="100"/>
      <c r="LD33" s="100"/>
      <c r="LE33" s="100"/>
      <c r="LF33" s="100"/>
      <c r="LG33" s="100"/>
      <c r="LH33" s="100"/>
      <c r="LI33" s="101"/>
      <c r="LJ33" s="99">
        <f>データ!BQ7</f>
        <v>82.3</v>
      </c>
      <c r="LK33" s="100"/>
      <c r="LL33" s="100"/>
      <c r="LM33" s="100"/>
      <c r="LN33" s="100"/>
      <c r="LO33" s="100"/>
      <c r="LP33" s="100"/>
      <c r="LQ33" s="100"/>
      <c r="LR33" s="100"/>
      <c r="LS33" s="100"/>
      <c r="LT33" s="100"/>
      <c r="LU33" s="100"/>
      <c r="LV33" s="100"/>
      <c r="LW33" s="100"/>
      <c r="LX33" s="101"/>
      <c r="LY33" s="99">
        <f>データ!BR7</f>
        <v>77.900000000000006</v>
      </c>
      <c r="LZ33" s="100"/>
      <c r="MA33" s="100"/>
      <c r="MB33" s="100"/>
      <c r="MC33" s="100"/>
      <c r="MD33" s="100"/>
      <c r="ME33" s="100"/>
      <c r="MF33" s="100"/>
      <c r="MG33" s="100"/>
      <c r="MH33" s="100"/>
      <c r="MI33" s="100"/>
      <c r="MJ33" s="100"/>
      <c r="MK33" s="100"/>
      <c r="ML33" s="100"/>
      <c r="MM33" s="101"/>
      <c r="MN33" s="99">
        <f>データ!BS7</f>
        <v>73.8</v>
      </c>
      <c r="MO33" s="100"/>
      <c r="MP33" s="100"/>
      <c r="MQ33" s="100"/>
      <c r="MR33" s="100"/>
      <c r="MS33" s="100"/>
      <c r="MT33" s="100"/>
      <c r="MU33" s="100"/>
      <c r="MV33" s="100"/>
      <c r="MW33" s="100"/>
      <c r="MX33" s="100"/>
      <c r="MY33" s="100"/>
      <c r="MZ33" s="100"/>
      <c r="NA33" s="100"/>
      <c r="NB33" s="101"/>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155</v>
      </c>
      <c r="NK49" s="142"/>
      <c r="NL49" s="142"/>
      <c r="NM49" s="142"/>
      <c r="NN49" s="142"/>
      <c r="NO49" s="142"/>
      <c r="NP49" s="142"/>
      <c r="NQ49" s="142"/>
      <c r="NR49" s="142"/>
      <c r="NS49" s="142"/>
      <c r="NT49" s="142"/>
      <c r="NU49" s="142"/>
      <c r="NV49" s="142"/>
      <c r="NW49" s="142"/>
      <c r="NX49" s="143"/>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c r="A55" s="2"/>
      <c r="B55" s="25"/>
      <c r="C55" s="5"/>
      <c r="D55" s="5"/>
      <c r="E55" s="5"/>
      <c r="F55" s="5"/>
      <c r="G55" s="98" t="s">
        <v>37</v>
      </c>
      <c r="H55" s="98"/>
      <c r="I55" s="98"/>
      <c r="J55" s="98"/>
      <c r="K55" s="98"/>
      <c r="L55" s="98"/>
      <c r="M55" s="98"/>
      <c r="N55" s="98"/>
      <c r="O55" s="98"/>
      <c r="P55" s="102">
        <f>データ!BZ7</f>
        <v>18873</v>
      </c>
      <c r="Q55" s="103"/>
      <c r="R55" s="103"/>
      <c r="S55" s="103"/>
      <c r="T55" s="103"/>
      <c r="U55" s="103"/>
      <c r="V55" s="103"/>
      <c r="W55" s="103"/>
      <c r="X55" s="103"/>
      <c r="Y55" s="103"/>
      <c r="Z55" s="103"/>
      <c r="AA55" s="103"/>
      <c r="AB55" s="103"/>
      <c r="AC55" s="103"/>
      <c r="AD55" s="104"/>
      <c r="AE55" s="102">
        <f>データ!CA7</f>
        <v>18776</v>
      </c>
      <c r="AF55" s="103"/>
      <c r="AG55" s="103"/>
      <c r="AH55" s="103"/>
      <c r="AI55" s="103"/>
      <c r="AJ55" s="103"/>
      <c r="AK55" s="103"/>
      <c r="AL55" s="103"/>
      <c r="AM55" s="103"/>
      <c r="AN55" s="103"/>
      <c r="AO55" s="103"/>
      <c r="AP55" s="103"/>
      <c r="AQ55" s="103"/>
      <c r="AR55" s="103"/>
      <c r="AS55" s="104"/>
      <c r="AT55" s="102">
        <f>データ!CB7</f>
        <v>18215</v>
      </c>
      <c r="AU55" s="103"/>
      <c r="AV55" s="103"/>
      <c r="AW55" s="103"/>
      <c r="AX55" s="103"/>
      <c r="AY55" s="103"/>
      <c r="AZ55" s="103"/>
      <c r="BA55" s="103"/>
      <c r="BB55" s="103"/>
      <c r="BC55" s="103"/>
      <c r="BD55" s="103"/>
      <c r="BE55" s="103"/>
      <c r="BF55" s="103"/>
      <c r="BG55" s="103"/>
      <c r="BH55" s="104"/>
      <c r="BI55" s="102">
        <f>データ!CC7</f>
        <v>17859</v>
      </c>
      <c r="BJ55" s="103"/>
      <c r="BK55" s="103"/>
      <c r="BL55" s="103"/>
      <c r="BM55" s="103"/>
      <c r="BN55" s="103"/>
      <c r="BO55" s="103"/>
      <c r="BP55" s="103"/>
      <c r="BQ55" s="103"/>
      <c r="BR55" s="103"/>
      <c r="BS55" s="103"/>
      <c r="BT55" s="103"/>
      <c r="BU55" s="103"/>
      <c r="BV55" s="103"/>
      <c r="BW55" s="104"/>
      <c r="BX55" s="102">
        <f>データ!CD7</f>
        <v>18269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4521</v>
      </c>
      <c r="DE55" s="103"/>
      <c r="DF55" s="103"/>
      <c r="DG55" s="103"/>
      <c r="DH55" s="103"/>
      <c r="DI55" s="103"/>
      <c r="DJ55" s="103"/>
      <c r="DK55" s="103"/>
      <c r="DL55" s="103"/>
      <c r="DM55" s="103"/>
      <c r="DN55" s="103"/>
      <c r="DO55" s="103"/>
      <c r="DP55" s="103"/>
      <c r="DQ55" s="103"/>
      <c r="DR55" s="104"/>
      <c r="DS55" s="102">
        <f>データ!CL7</f>
        <v>4682</v>
      </c>
      <c r="DT55" s="103"/>
      <c r="DU55" s="103"/>
      <c r="DV55" s="103"/>
      <c r="DW55" s="103"/>
      <c r="DX55" s="103"/>
      <c r="DY55" s="103"/>
      <c r="DZ55" s="103"/>
      <c r="EA55" s="103"/>
      <c r="EB55" s="103"/>
      <c r="EC55" s="103"/>
      <c r="ED55" s="103"/>
      <c r="EE55" s="103"/>
      <c r="EF55" s="103"/>
      <c r="EG55" s="104"/>
      <c r="EH55" s="102">
        <f>データ!CM7</f>
        <v>4458</v>
      </c>
      <c r="EI55" s="103"/>
      <c r="EJ55" s="103"/>
      <c r="EK55" s="103"/>
      <c r="EL55" s="103"/>
      <c r="EM55" s="103"/>
      <c r="EN55" s="103"/>
      <c r="EO55" s="103"/>
      <c r="EP55" s="103"/>
      <c r="EQ55" s="103"/>
      <c r="ER55" s="103"/>
      <c r="ES55" s="103"/>
      <c r="ET55" s="103"/>
      <c r="EU55" s="103"/>
      <c r="EV55" s="104"/>
      <c r="EW55" s="102">
        <f>データ!CN7</f>
        <v>4426</v>
      </c>
      <c r="EX55" s="103"/>
      <c r="EY55" s="103"/>
      <c r="EZ55" s="103"/>
      <c r="FA55" s="103"/>
      <c r="FB55" s="103"/>
      <c r="FC55" s="103"/>
      <c r="FD55" s="103"/>
      <c r="FE55" s="103"/>
      <c r="FF55" s="103"/>
      <c r="FG55" s="103"/>
      <c r="FH55" s="103"/>
      <c r="FI55" s="103"/>
      <c r="FJ55" s="103"/>
      <c r="FK55" s="104"/>
      <c r="FL55" s="102">
        <f>データ!CO7</f>
        <v>4347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65</v>
      </c>
      <c r="GS55" s="100"/>
      <c r="GT55" s="100"/>
      <c r="GU55" s="100"/>
      <c r="GV55" s="100"/>
      <c r="GW55" s="100"/>
      <c r="GX55" s="100"/>
      <c r="GY55" s="100"/>
      <c r="GZ55" s="100"/>
      <c r="HA55" s="100"/>
      <c r="HB55" s="100"/>
      <c r="HC55" s="100"/>
      <c r="HD55" s="100"/>
      <c r="HE55" s="100"/>
      <c r="HF55" s="101"/>
      <c r="HG55" s="99">
        <f>データ!CW7</f>
        <v>67.2</v>
      </c>
      <c r="HH55" s="100"/>
      <c r="HI55" s="100"/>
      <c r="HJ55" s="100"/>
      <c r="HK55" s="100"/>
      <c r="HL55" s="100"/>
      <c r="HM55" s="100"/>
      <c r="HN55" s="100"/>
      <c r="HO55" s="100"/>
      <c r="HP55" s="100"/>
      <c r="HQ55" s="100"/>
      <c r="HR55" s="100"/>
      <c r="HS55" s="100"/>
      <c r="HT55" s="100"/>
      <c r="HU55" s="101"/>
      <c r="HV55" s="99">
        <f>データ!CX7</f>
        <v>72.3</v>
      </c>
      <c r="HW55" s="100"/>
      <c r="HX55" s="100"/>
      <c r="HY55" s="100"/>
      <c r="HZ55" s="100"/>
      <c r="IA55" s="100"/>
      <c r="IB55" s="100"/>
      <c r="IC55" s="100"/>
      <c r="ID55" s="100"/>
      <c r="IE55" s="100"/>
      <c r="IF55" s="100"/>
      <c r="IG55" s="100"/>
      <c r="IH55" s="100"/>
      <c r="II55" s="100"/>
      <c r="IJ55" s="101"/>
      <c r="IK55" s="99">
        <f>データ!CY7</f>
        <v>78.900000000000006</v>
      </c>
      <c r="IL55" s="100"/>
      <c r="IM55" s="100"/>
      <c r="IN55" s="100"/>
      <c r="IO55" s="100"/>
      <c r="IP55" s="100"/>
      <c r="IQ55" s="100"/>
      <c r="IR55" s="100"/>
      <c r="IS55" s="100"/>
      <c r="IT55" s="100"/>
      <c r="IU55" s="100"/>
      <c r="IV55" s="100"/>
      <c r="IW55" s="100"/>
      <c r="IX55" s="100"/>
      <c r="IY55" s="101"/>
      <c r="IZ55" s="99">
        <f>データ!CZ7</f>
        <v>79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11.5</v>
      </c>
      <c r="KG55" s="100"/>
      <c r="KH55" s="100"/>
      <c r="KI55" s="100"/>
      <c r="KJ55" s="100"/>
      <c r="KK55" s="100"/>
      <c r="KL55" s="100"/>
      <c r="KM55" s="100"/>
      <c r="KN55" s="100"/>
      <c r="KO55" s="100"/>
      <c r="KP55" s="100"/>
      <c r="KQ55" s="100"/>
      <c r="KR55" s="100"/>
      <c r="KS55" s="100"/>
      <c r="KT55" s="101"/>
      <c r="KU55" s="99">
        <f>データ!DH7</f>
        <v>12.4</v>
      </c>
      <c r="KV55" s="100"/>
      <c r="KW55" s="100"/>
      <c r="KX55" s="100"/>
      <c r="KY55" s="100"/>
      <c r="KZ55" s="100"/>
      <c r="LA55" s="100"/>
      <c r="LB55" s="100"/>
      <c r="LC55" s="100"/>
      <c r="LD55" s="100"/>
      <c r="LE55" s="100"/>
      <c r="LF55" s="100"/>
      <c r="LG55" s="100"/>
      <c r="LH55" s="100"/>
      <c r="LI55" s="101"/>
      <c r="LJ55" s="99">
        <f>データ!DI7</f>
        <v>11.6</v>
      </c>
      <c r="LK55" s="100"/>
      <c r="LL55" s="100"/>
      <c r="LM55" s="100"/>
      <c r="LN55" s="100"/>
      <c r="LO55" s="100"/>
      <c r="LP55" s="100"/>
      <c r="LQ55" s="100"/>
      <c r="LR55" s="100"/>
      <c r="LS55" s="100"/>
      <c r="LT55" s="100"/>
      <c r="LU55" s="100"/>
      <c r="LV55" s="100"/>
      <c r="LW55" s="100"/>
      <c r="LX55" s="101"/>
      <c r="LY55" s="99">
        <f>データ!DJ7</f>
        <v>11.5</v>
      </c>
      <c r="LZ55" s="100"/>
      <c r="MA55" s="100"/>
      <c r="MB55" s="100"/>
      <c r="MC55" s="100"/>
      <c r="MD55" s="100"/>
      <c r="ME55" s="100"/>
      <c r="MF55" s="100"/>
      <c r="MG55" s="100"/>
      <c r="MH55" s="100"/>
      <c r="MI55" s="100"/>
      <c r="MJ55" s="100"/>
      <c r="MK55" s="100"/>
      <c r="ML55" s="100"/>
      <c r="MM55" s="101"/>
      <c r="MN55" s="99">
        <f>データ!DK7</f>
        <v>11.6</v>
      </c>
      <c r="MO55" s="100"/>
      <c r="MP55" s="100"/>
      <c r="MQ55" s="100"/>
      <c r="MR55" s="100"/>
      <c r="MS55" s="100"/>
      <c r="MT55" s="100"/>
      <c r="MU55" s="100"/>
      <c r="MV55" s="100"/>
      <c r="MW55" s="100"/>
      <c r="MX55" s="100"/>
      <c r="MY55" s="100"/>
      <c r="MZ55" s="100"/>
      <c r="NA55" s="100"/>
      <c r="NB55" s="101"/>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44.3</v>
      </c>
      <c r="V79" s="82"/>
      <c r="W79" s="82"/>
      <c r="X79" s="82"/>
      <c r="Y79" s="82"/>
      <c r="Z79" s="82"/>
      <c r="AA79" s="82"/>
      <c r="AB79" s="82"/>
      <c r="AC79" s="82"/>
      <c r="AD79" s="82"/>
      <c r="AE79" s="82"/>
      <c r="AF79" s="82"/>
      <c r="AG79" s="82"/>
      <c r="AH79" s="82"/>
      <c r="AI79" s="82"/>
      <c r="AJ79" s="82"/>
      <c r="AK79" s="82"/>
      <c r="AL79" s="82"/>
      <c r="AM79" s="82"/>
      <c r="AN79" s="82">
        <f>データ!DS7</f>
        <v>49.8</v>
      </c>
      <c r="AO79" s="82"/>
      <c r="AP79" s="82"/>
      <c r="AQ79" s="82"/>
      <c r="AR79" s="82"/>
      <c r="AS79" s="82"/>
      <c r="AT79" s="82"/>
      <c r="AU79" s="82"/>
      <c r="AV79" s="82"/>
      <c r="AW79" s="82"/>
      <c r="AX79" s="82"/>
      <c r="AY79" s="82"/>
      <c r="AZ79" s="82"/>
      <c r="BA79" s="82"/>
      <c r="BB79" s="82"/>
      <c r="BC79" s="82"/>
      <c r="BD79" s="82"/>
      <c r="BE79" s="82"/>
      <c r="BF79" s="82"/>
      <c r="BG79" s="82">
        <f>データ!DT7</f>
        <v>52.6</v>
      </c>
      <c r="BH79" s="82"/>
      <c r="BI79" s="82"/>
      <c r="BJ79" s="82"/>
      <c r="BK79" s="82"/>
      <c r="BL79" s="82"/>
      <c r="BM79" s="82"/>
      <c r="BN79" s="82"/>
      <c r="BO79" s="82"/>
      <c r="BP79" s="82"/>
      <c r="BQ79" s="82"/>
      <c r="BR79" s="82"/>
      <c r="BS79" s="82"/>
      <c r="BT79" s="82"/>
      <c r="BU79" s="82"/>
      <c r="BV79" s="82"/>
      <c r="BW79" s="82"/>
      <c r="BX79" s="82"/>
      <c r="BY79" s="82"/>
      <c r="BZ79" s="82">
        <f>データ!DU7</f>
        <v>52.4</v>
      </c>
      <c r="CA79" s="82"/>
      <c r="CB79" s="82"/>
      <c r="CC79" s="82"/>
      <c r="CD79" s="82"/>
      <c r="CE79" s="82"/>
      <c r="CF79" s="82"/>
      <c r="CG79" s="82"/>
      <c r="CH79" s="82"/>
      <c r="CI79" s="82"/>
      <c r="CJ79" s="82"/>
      <c r="CK79" s="82"/>
      <c r="CL79" s="82"/>
      <c r="CM79" s="82"/>
      <c r="CN79" s="82"/>
      <c r="CO79" s="82"/>
      <c r="CP79" s="82"/>
      <c r="CQ79" s="82"/>
      <c r="CR79" s="82"/>
      <c r="CS79" s="82">
        <f>データ!DV7</f>
        <v>55.5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57.7</v>
      </c>
      <c r="EP79" s="82"/>
      <c r="EQ79" s="82"/>
      <c r="ER79" s="82"/>
      <c r="ES79" s="82"/>
      <c r="ET79" s="82"/>
      <c r="EU79" s="82"/>
      <c r="EV79" s="82"/>
      <c r="EW79" s="82"/>
      <c r="EX79" s="82"/>
      <c r="EY79" s="82"/>
      <c r="EZ79" s="82"/>
      <c r="FA79" s="82"/>
      <c r="FB79" s="82"/>
      <c r="FC79" s="82"/>
      <c r="FD79" s="82"/>
      <c r="FE79" s="82"/>
      <c r="FF79" s="82"/>
      <c r="FG79" s="82"/>
      <c r="FH79" s="82">
        <f>データ!ED7</f>
        <v>67.2</v>
      </c>
      <c r="FI79" s="82"/>
      <c r="FJ79" s="82"/>
      <c r="FK79" s="82"/>
      <c r="FL79" s="82"/>
      <c r="FM79" s="82"/>
      <c r="FN79" s="82"/>
      <c r="FO79" s="82"/>
      <c r="FP79" s="82"/>
      <c r="FQ79" s="82"/>
      <c r="FR79" s="82"/>
      <c r="FS79" s="82"/>
      <c r="FT79" s="82"/>
      <c r="FU79" s="82"/>
      <c r="FV79" s="82"/>
      <c r="FW79" s="82"/>
      <c r="FX79" s="82"/>
      <c r="FY79" s="82"/>
      <c r="FZ79" s="82"/>
      <c r="GA79" s="82">
        <f>データ!EE7</f>
        <v>73</v>
      </c>
      <c r="GB79" s="82"/>
      <c r="GC79" s="82"/>
      <c r="GD79" s="82"/>
      <c r="GE79" s="82"/>
      <c r="GF79" s="82"/>
      <c r="GG79" s="82"/>
      <c r="GH79" s="82"/>
      <c r="GI79" s="82"/>
      <c r="GJ79" s="82"/>
      <c r="GK79" s="82"/>
      <c r="GL79" s="82"/>
      <c r="GM79" s="82"/>
      <c r="GN79" s="82"/>
      <c r="GO79" s="82"/>
      <c r="GP79" s="82"/>
      <c r="GQ79" s="82"/>
      <c r="GR79" s="82"/>
      <c r="GS79" s="82"/>
      <c r="GT79" s="82">
        <f>データ!EF7</f>
        <v>61.4</v>
      </c>
      <c r="GU79" s="82"/>
      <c r="GV79" s="82"/>
      <c r="GW79" s="82"/>
      <c r="GX79" s="82"/>
      <c r="GY79" s="82"/>
      <c r="GZ79" s="82"/>
      <c r="HA79" s="82"/>
      <c r="HB79" s="82"/>
      <c r="HC79" s="82"/>
      <c r="HD79" s="82"/>
      <c r="HE79" s="82"/>
      <c r="HF79" s="82"/>
      <c r="HG79" s="82"/>
      <c r="HH79" s="82"/>
      <c r="HI79" s="82"/>
      <c r="HJ79" s="82"/>
      <c r="HK79" s="82"/>
      <c r="HL79" s="82"/>
      <c r="HM79" s="82">
        <f>データ!EG7</f>
        <v>68.8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24885848</v>
      </c>
      <c r="JK79" s="78"/>
      <c r="JL79" s="78"/>
      <c r="JM79" s="78"/>
      <c r="JN79" s="78"/>
      <c r="JO79" s="78"/>
      <c r="JP79" s="78"/>
      <c r="JQ79" s="78"/>
      <c r="JR79" s="78"/>
      <c r="JS79" s="78"/>
      <c r="JT79" s="78"/>
      <c r="JU79" s="78"/>
      <c r="JV79" s="78"/>
      <c r="JW79" s="78"/>
      <c r="JX79" s="78"/>
      <c r="JY79" s="78"/>
      <c r="JZ79" s="78"/>
      <c r="KA79" s="78"/>
      <c r="KB79" s="78"/>
      <c r="KC79" s="78">
        <f>データ!EO7</f>
        <v>24982182</v>
      </c>
      <c r="KD79" s="78"/>
      <c r="KE79" s="78"/>
      <c r="KF79" s="78"/>
      <c r="KG79" s="78"/>
      <c r="KH79" s="78"/>
      <c r="KI79" s="78"/>
      <c r="KJ79" s="78"/>
      <c r="KK79" s="78"/>
      <c r="KL79" s="78"/>
      <c r="KM79" s="78"/>
      <c r="KN79" s="78"/>
      <c r="KO79" s="78"/>
      <c r="KP79" s="78"/>
      <c r="KQ79" s="78"/>
      <c r="KR79" s="78"/>
      <c r="KS79" s="78"/>
      <c r="KT79" s="78"/>
      <c r="KU79" s="78"/>
      <c r="KV79" s="78">
        <f>データ!EP7</f>
        <v>24874222</v>
      </c>
      <c r="KW79" s="78"/>
      <c r="KX79" s="78"/>
      <c r="KY79" s="78"/>
      <c r="KZ79" s="78"/>
      <c r="LA79" s="78"/>
      <c r="LB79" s="78"/>
      <c r="LC79" s="78"/>
      <c r="LD79" s="78"/>
      <c r="LE79" s="78"/>
      <c r="LF79" s="78"/>
      <c r="LG79" s="78"/>
      <c r="LH79" s="78"/>
      <c r="LI79" s="78"/>
      <c r="LJ79" s="78"/>
      <c r="LK79" s="78"/>
      <c r="LL79" s="78"/>
      <c r="LM79" s="78"/>
      <c r="LN79" s="78"/>
      <c r="LO79" s="78">
        <f>データ!EQ7</f>
        <v>25491525</v>
      </c>
      <c r="LP79" s="78"/>
      <c r="LQ79" s="78"/>
      <c r="LR79" s="78"/>
      <c r="LS79" s="78"/>
      <c r="LT79" s="78"/>
      <c r="LU79" s="78"/>
      <c r="LV79" s="78"/>
      <c r="LW79" s="78"/>
      <c r="LX79" s="78"/>
      <c r="LY79" s="78"/>
      <c r="LZ79" s="78"/>
      <c r="MA79" s="78"/>
      <c r="MB79" s="78"/>
      <c r="MC79" s="78"/>
      <c r="MD79" s="78"/>
      <c r="ME79" s="78"/>
      <c r="MF79" s="78"/>
      <c r="MG79" s="78"/>
      <c r="MH79" s="78">
        <f>データ!ER7</f>
        <v>25573404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5gIeKaxxyEBDQEB4zOfrHpJHcw/5kCbzRs1xS6+jToQ1qN+3JyT+omfS9o8N+HXd/jkuB0JqPcn04jNE3fMDg==" saltValue="N3GtCbmNtL6X4YN8x5rm4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122</v>
      </c>
      <c r="AX5" s="61" t="s">
        <v>114</v>
      </c>
      <c r="AY5" s="61" t="s">
        <v>115</v>
      </c>
      <c r="AZ5" s="61" t="s">
        <v>116</v>
      </c>
      <c r="BA5" s="61" t="s">
        <v>117</v>
      </c>
      <c r="BB5" s="61" t="s">
        <v>118</v>
      </c>
      <c r="BC5" s="61" t="s">
        <v>119</v>
      </c>
      <c r="BD5" s="61" t="s">
        <v>109</v>
      </c>
      <c r="BE5" s="61" t="s">
        <v>110</v>
      </c>
      <c r="BF5" s="61" t="s">
        <v>111</v>
      </c>
      <c r="BG5" s="61" t="s">
        <v>121</v>
      </c>
      <c r="BH5" s="61" t="s">
        <v>113</v>
      </c>
      <c r="BI5" s="61" t="s">
        <v>114</v>
      </c>
      <c r="BJ5" s="61" t="s">
        <v>115</v>
      </c>
      <c r="BK5" s="61" t="s">
        <v>116</v>
      </c>
      <c r="BL5" s="61" t="s">
        <v>117</v>
      </c>
      <c r="BM5" s="61" t="s">
        <v>118</v>
      </c>
      <c r="BN5" s="61" t="s">
        <v>119</v>
      </c>
      <c r="BO5" s="61" t="s">
        <v>123</v>
      </c>
      <c r="BP5" s="61" t="s">
        <v>110</v>
      </c>
      <c r="BQ5" s="61" t="s">
        <v>111</v>
      </c>
      <c r="BR5" s="61" t="s">
        <v>121</v>
      </c>
      <c r="BS5" s="61" t="s">
        <v>122</v>
      </c>
      <c r="BT5" s="61" t="s">
        <v>114</v>
      </c>
      <c r="BU5" s="61" t="s">
        <v>115</v>
      </c>
      <c r="BV5" s="61" t="s">
        <v>116</v>
      </c>
      <c r="BW5" s="61" t="s">
        <v>117</v>
      </c>
      <c r="BX5" s="61" t="s">
        <v>118</v>
      </c>
      <c r="BY5" s="61" t="s">
        <v>119</v>
      </c>
      <c r="BZ5" s="61" t="s">
        <v>109</v>
      </c>
      <c r="CA5" s="61" t="s">
        <v>110</v>
      </c>
      <c r="CB5" s="61" t="s">
        <v>111</v>
      </c>
      <c r="CC5" s="61" t="s">
        <v>124</v>
      </c>
      <c r="CD5" s="61" t="s">
        <v>122</v>
      </c>
      <c r="CE5" s="61" t="s">
        <v>114</v>
      </c>
      <c r="CF5" s="61" t="s">
        <v>115</v>
      </c>
      <c r="CG5" s="61" t="s">
        <v>116</v>
      </c>
      <c r="CH5" s="61" t="s">
        <v>117</v>
      </c>
      <c r="CI5" s="61" t="s">
        <v>118</v>
      </c>
      <c r="CJ5" s="61" t="s">
        <v>119</v>
      </c>
      <c r="CK5" s="61" t="s">
        <v>109</v>
      </c>
      <c r="CL5" s="61" t="s">
        <v>110</v>
      </c>
      <c r="CM5" s="61" t="s">
        <v>111</v>
      </c>
      <c r="CN5" s="61" t="s">
        <v>121</v>
      </c>
      <c r="CO5" s="61" t="s">
        <v>122</v>
      </c>
      <c r="CP5" s="61" t="s">
        <v>114</v>
      </c>
      <c r="CQ5" s="61" t="s">
        <v>115</v>
      </c>
      <c r="CR5" s="61" t="s">
        <v>116</v>
      </c>
      <c r="CS5" s="61" t="s">
        <v>117</v>
      </c>
      <c r="CT5" s="61" t="s">
        <v>118</v>
      </c>
      <c r="CU5" s="61" t="s">
        <v>119</v>
      </c>
      <c r="CV5" s="61" t="s">
        <v>109</v>
      </c>
      <c r="CW5" s="61" t="s">
        <v>120</v>
      </c>
      <c r="CX5" s="61" t="s">
        <v>125</v>
      </c>
      <c r="CY5" s="61" t="s">
        <v>121</v>
      </c>
      <c r="CZ5" s="61" t="s">
        <v>122</v>
      </c>
      <c r="DA5" s="61" t="s">
        <v>114</v>
      </c>
      <c r="DB5" s="61" t="s">
        <v>115</v>
      </c>
      <c r="DC5" s="61" t="s">
        <v>116</v>
      </c>
      <c r="DD5" s="61" t="s">
        <v>117</v>
      </c>
      <c r="DE5" s="61" t="s">
        <v>118</v>
      </c>
      <c r="DF5" s="61" t="s">
        <v>119</v>
      </c>
      <c r="DG5" s="61" t="s">
        <v>109</v>
      </c>
      <c r="DH5" s="61" t="s">
        <v>110</v>
      </c>
      <c r="DI5" s="61" t="s">
        <v>111</v>
      </c>
      <c r="DJ5" s="61" t="s">
        <v>121</v>
      </c>
      <c r="DK5" s="61" t="s">
        <v>122</v>
      </c>
      <c r="DL5" s="61" t="s">
        <v>114</v>
      </c>
      <c r="DM5" s="61" t="s">
        <v>115</v>
      </c>
      <c r="DN5" s="61" t="s">
        <v>116</v>
      </c>
      <c r="DO5" s="61" t="s">
        <v>117</v>
      </c>
      <c r="DP5" s="61" t="s">
        <v>118</v>
      </c>
      <c r="DQ5" s="61" t="s">
        <v>119</v>
      </c>
      <c r="DR5" s="61" t="s">
        <v>109</v>
      </c>
      <c r="DS5" s="61" t="s">
        <v>120</v>
      </c>
      <c r="DT5" s="61" t="s">
        <v>111</v>
      </c>
      <c r="DU5" s="61" t="s">
        <v>121</v>
      </c>
      <c r="DV5" s="61" t="s">
        <v>126</v>
      </c>
      <c r="DW5" s="61" t="s">
        <v>114</v>
      </c>
      <c r="DX5" s="61" t="s">
        <v>115</v>
      </c>
      <c r="DY5" s="61" t="s">
        <v>116</v>
      </c>
      <c r="DZ5" s="61" t="s">
        <v>117</v>
      </c>
      <c r="EA5" s="61" t="s">
        <v>118</v>
      </c>
      <c r="EB5" s="61" t="s">
        <v>119</v>
      </c>
      <c r="EC5" s="61" t="s">
        <v>109</v>
      </c>
      <c r="ED5" s="61" t="s">
        <v>110</v>
      </c>
      <c r="EE5" s="61" t="s">
        <v>127</v>
      </c>
      <c r="EF5" s="61" t="s">
        <v>121</v>
      </c>
      <c r="EG5" s="61" t="s">
        <v>128</v>
      </c>
      <c r="EH5" s="61" t="s">
        <v>114</v>
      </c>
      <c r="EI5" s="61" t="s">
        <v>115</v>
      </c>
      <c r="EJ5" s="61" t="s">
        <v>116</v>
      </c>
      <c r="EK5" s="61" t="s">
        <v>117</v>
      </c>
      <c r="EL5" s="61" t="s">
        <v>118</v>
      </c>
      <c r="EM5" s="61" t="s">
        <v>129</v>
      </c>
      <c r="EN5" s="61" t="s">
        <v>130</v>
      </c>
      <c r="EO5" s="61" t="s">
        <v>110</v>
      </c>
      <c r="EP5" s="61" t="s">
        <v>127</v>
      </c>
      <c r="EQ5" s="61" t="s">
        <v>121</v>
      </c>
      <c r="ER5" s="61" t="s">
        <v>122</v>
      </c>
      <c r="ES5" s="61" t="s">
        <v>114</v>
      </c>
      <c r="ET5" s="61" t="s">
        <v>115</v>
      </c>
      <c r="EU5" s="61" t="s">
        <v>116</v>
      </c>
      <c r="EV5" s="61" t="s">
        <v>117</v>
      </c>
      <c r="EW5" s="61" t="s">
        <v>118</v>
      </c>
      <c r="EX5" s="61" t="s">
        <v>119</v>
      </c>
    </row>
    <row r="6" spans="1:154" s="66" customFormat="1">
      <c r="A6" s="47" t="s">
        <v>131</v>
      </c>
      <c r="B6" s="62">
        <f>B8</f>
        <v>2017</v>
      </c>
      <c r="C6" s="62">
        <f t="shared" ref="C6:M6" si="2">C8</f>
        <v>432156</v>
      </c>
      <c r="D6" s="62">
        <f t="shared" si="2"/>
        <v>46</v>
      </c>
      <c r="E6" s="62">
        <f t="shared" si="2"/>
        <v>6</v>
      </c>
      <c r="F6" s="62">
        <f t="shared" si="2"/>
        <v>0</v>
      </c>
      <c r="G6" s="62">
        <f t="shared" si="2"/>
        <v>4</v>
      </c>
      <c r="H6" s="138" t="str">
        <f>IF(H8&lt;&gt;I8,H8,"")&amp;IF(I8&lt;&gt;J8,I8,"")&amp;"　"&amp;J8</f>
        <v>熊本県天草市　河浦病院</v>
      </c>
      <c r="I6" s="139"/>
      <c r="J6" s="140"/>
      <c r="K6" s="62" t="str">
        <f t="shared" si="2"/>
        <v>条例全部</v>
      </c>
      <c r="L6" s="62" t="str">
        <f t="shared" si="2"/>
        <v>病院事業</v>
      </c>
      <c r="M6" s="62" t="str">
        <f t="shared" si="2"/>
        <v>一般病院</v>
      </c>
      <c r="N6" s="62" t="str">
        <f>N8</f>
        <v>50床以上～100床未満</v>
      </c>
      <c r="O6" s="62" t="str">
        <f>O8</f>
        <v>自治体職員 民間企業出身</v>
      </c>
      <c r="P6" s="62" t="str">
        <f>P8</f>
        <v>直営</v>
      </c>
      <c r="Q6" s="63">
        <f t="shared" ref="Q6:AG6" si="3">Q8</f>
        <v>4</v>
      </c>
      <c r="R6" s="62" t="str">
        <f t="shared" si="3"/>
        <v>-</v>
      </c>
      <c r="S6" s="62" t="str">
        <f t="shared" si="3"/>
        <v>ド 訓</v>
      </c>
      <c r="T6" s="62" t="str">
        <f t="shared" si="3"/>
        <v>救 輪</v>
      </c>
      <c r="U6" s="63">
        <f>U8</f>
        <v>82560</v>
      </c>
      <c r="V6" s="63">
        <f>V8</f>
        <v>5328</v>
      </c>
      <c r="W6" s="62" t="str">
        <f>W8</f>
        <v>第１種該当</v>
      </c>
      <c r="X6" s="62" t="str">
        <f t="shared" si="3"/>
        <v>１３：１</v>
      </c>
      <c r="Y6" s="63">
        <f t="shared" si="3"/>
        <v>39</v>
      </c>
      <c r="Z6" s="63">
        <f t="shared" si="3"/>
        <v>60</v>
      </c>
      <c r="AA6" s="63" t="str">
        <f t="shared" si="3"/>
        <v>-</v>
      </c>
      <c r="AB6" s="63" t="str">
        <f t="shared" si="3"/>
        <v>-</v>
      </c>
      <c r="AC6" s="63" t="str">
        <f t="shared" si="3"/>
        <v>-</v>
      </c>
      <c r="AD6" s="63">
        <f t="shared" si="3"/>
        <v>99</v>
      </c>
      <c r="AE6" s="63">
        <f t="shared" si="3"/>
        <v>38</v>
      </c>
      <c r="AF6" s="63">
        <f t="shared" si="3"/>
        <v>50</v>
      </c>
      <c r="AG6" s="63">
        <f t="shared" si="3"/>
        <v>88</v>
      </c>
      <c r="AH6" s="64">
        <f>IF(AH8="-",NA(),AH8)</f>
        <v>109.3</v>
      </c>
      <c r="AI6" s="64">
        <f t="shared" ref="AI6:AQ6" si="4">IF(AI8="-",NA(),AI8)</f>
        <v>109.6</v>
      </c>
      <c r="AJ6" s="64">
        <f t="shared" si="4"/>
        <v>102.4</v>
      </c>
      <c r="AK6" s="64">
        <f t="shared" si="4"/>
        <v>96.9</v>
      </c>
      <c r="AL6" s="64">
        <f t="shared" si="4"/>
        <v>93</v>
      </c>
      <c r="AM6" s="64">
        <f t="shared" si="4"/>
        <v>97.7</v>
      </c>
      <c r="AN6" s="64">
        <f t="shared" si="4"/>
        <v>98.5</v>
      </c>
      <c r="AO6" s="64">
        <f t="shared" si="4"/>
        <v>98</v>
      </c>
      <c r="AP6" s="64">
        <f t="shared" si="4"/>
        <v>98.4</v>
      </c>
      <c r="AQ6" s="64">
        <f t="shared" si="4"/>
        <v>98.2</v>
      </c>
      <c r="AR6" s="64" t="str">
        <f>IF(AR8="-","【-】","【"&amp;SUBSTITUTE(TEXT(AR8,"#,##0.0"),"-","△")&amp;"】")</f>
        <v>【98.5】</v>
      </c>
      <c r="AS6" s="64">
        <f>IF(AS8="-",NA(),AS8)</f>
        <v>93</v>
      </c>
      <c r="AT6" s="64">
        <f t="shared" ref="AT6:BB6" si="5">IF(AT8="-",NA(),AT8)</f>
        <v>89.9</v>
      </c>
      <c r="AU6" s="64">
        <f t="shared" si="5"/>
        <v>82.7</v>
      </c>
      <c r="AV6" s="64">
        <f t="shared" si="5"/>
        <v>78.400000000000006</v>
      </c>
      <c r="AW6" s="64">
        <f t="shared" si="5"/>
        <v>73.099999999999994</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88.4</v>
      </c>
      <c r="BP6" s="64">
        <f t="shared" ref="BP6:BX6" si="7">IF(BP8="-",NA(),BP8)</f>
        <v>84</v>
      </c>
      <c r="BQ6" s="64">
        <f t="shared" si="7"/>
        <v>82.3</v>
      </c>
      <c r="BR6" s="64">
        <f t="shared" si="7"/>
        <v>77.900000000000006</v>
      </c>
      <c r="BS6" s="64">
        <f t="shared" si="7"/>
        <v>73.8</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18873</v>
      </c>
      <c r="CA6" s="65">
        <f t="shared" ref="CA6:CI6" si="8">IF(CA8="-",NA(),CA8)</f>
        <v>18776</v>
      </c>
      <c r="CB6" s="65">
        <f t="shared" si="8"/>
        <v>18215</v>
      </c>
      <c r="CC6" s="65">
        <f t="shared" si="8"/>
        <v>17859</v>
      </c>
      <c r="CD6" s="65">
        <f t="shared" si="8"/>
        <v>18269</v>
      </c>
      <c r="CE6" s="65">
        <f t="shared" si="8"/>
        <v>23475</v>
      </c>
      <c r="CF6" s="65">
        <f t="shared" si="8"/>
        <v>23857</v>
      </c>
      <c r="CG6" s="65">
        <f t="shared" si="8"/>
        <v>24371</v>
      </c>
      <c r="CH6" s="65">
        <f t="shared" si="8"/>
        <v>24882</v>
      </c>
      <c r="CI6" s="65">
        <f t="shared" si="8"/>
        <v>25249</v>
      </c>
      <c r="CJ6" s="64" t="str">
        <f>IF(CJ8="-","【-】","【"&amp;SUBSTITUTE(TEXT(CJ8,"#,##0"),"-","△")&amp;"】")</f>
        <v>【50,718】</v>
      </c>
      <c r="CK6" s="65">
        <f>IF(CK8="-",NA(),CK8)</f>
        <v>4521</v>
      </c>
      <c r="CL6" s="65">
        <f t="shared" ref="CL6:CT6" si="9">IF(CL8="-",NA(),CL8)</f>
        <v>4682</v>
      </c>
      <c r="CM6" s="65">
        <f t="shared" si="9"/>
        <v>4458</v>
      </c>
      <c r="CN6" s="65">
        <f t="shared" si="9"/>
        <v>4426</v>
      </c>
      <c r="CO6" s="65">
        <f t="shared" si="9"/>
        <v>4347</v>
      </c>
      <c r="CP6" s="65">
        <f t="shared" si="9"/>
        <v>8603</v>
      </c>
      <c r="CQ6" s="65">
        <f t="shared" si="9"/>
        <v>8471</v>
      </c>
      <c r="CR6" s="65">
        <f t="shared" si="9"/>
        <v>8736</v>
      </c>
      <c r="CS6" s="65">
        <f t="shared" si="9"/>
        <v>8797</v>
      </c>
      <c r="CT6" s="65">
        <f t="shared" si="9"/>
        <v>8852</v>
      </c>
      <c r="CU6" s="64" t="str">
        <f>IF(CU8="-","【-】","【"&amp;SUBSTITUTE(TEXT(CU8,"#,##0"),"-","△")&amp;"】")</f>
        <v>【14,202】</v>
      </c>
      <c r="CV6" s="64">
        <f>IF(CV8="-",NA(),CV8)</f>
        <v>65</v>
      </c>
      <c r="CW6" s="64">
        <f t="shared" ref="CW6:DE6" si="10">IF(CW8="-",NA(),CW8)</f>
        <v>67.2</v>
      </c>
      <c r="CX6" s="64">
        <f t="shared" si="10"/>
        <v>72.3</v>
      </c>
      <c r="CY6" s="64">
        <f t="shared" si="10"/>
        <v>78.900000000000006</v>
      </c>
      <c r="CZ6" s="64">
        <f t="shared" si="10"/>
        <v>79</v>
      </c>
      <c r="DA6" s="64">
        <f t="shared" si="10"/>
        <v>65</v>
      </c>
      <c r="DB6" s="64">
        <f t="shared" si="10"/>
        <v>67.5</v>
      </c>
      <c r="DC6" s="64">
        <f t="shared" si="10"/>
        <v>67.5</v>
      </c>
      <c r="DD6" s="64">
        <f t="shared" si="10"/>
        <v>69.5</v>
      </c>
      <c r="DE6" s="64">
        <f t="shared" si="10"/>
        <v>70.3</v>
      </c>
      <c r="DF6" s="64" t="str">
        <f>IF(DF8="-","【-】","【"&amp;SUBSTITUTE(TEXT(DF8,"#,##0.0"),"-","△")&amp;"】")</f>
        <v>【55.0】</v>
      </c>
      <c r="DG6" s="64">
        <f>IF(DG8="-",NA(),DG8)</f>
        <v>11.5</v>
      </c>
      <c r="DH6" s="64">
        <f t="shared" ref="DH6:DP6" si="11">IF(DH8="-",NA(),DH8)</f>
        <v>12.4</v>
      </c>
      <c r="DI6" s="64">
        <f t="shared" si="11"/>
        <v>11.6</v>
      </c>
      <c r="DJ6" s="64">
        <f t="shared" si="11"/>
        <v>11.5</v>
      </c>
      <c r="DK6" s="64">
        <f t="shared" si="11"/>
        <v>11.6</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44.3</v>
      </c>
      <c r="DS6" s="64">
        <f t="shared" ref="DS6:EA6" si="12">IF(DS8="-",NA(),DS8)</f>
        <v>49.8</v>
      </c>
      <c r="DT6" s="64">
        <f t="shared" si="12"/>
        <v>52.6</v>
      </c>
      <c r="DU6" s="64">
        <f t="shared" si="12"/>
        <v>52.4</v>
      </c>
      <c r="DV6" s="64">
        <f t="shared" si="12"/>
        <v>55.5</v>
      </c>
      <c r="DW6" s="64">
        <f t="shared" si="12"/>
        <v>43.9</v>
      </c>
      <c r="DX6" s="64">
        <f t="shared" si="12"/>
        <v>52.4</v>
      </c>
      <c r="DY6" s="64">
        <f t="shared" si="12"/>
        <v>52.6</v>
      </c>
      <c r="DZ6" s="64">
        <f t="shared" si="12"/>
        <v>54.2</v>
      </c>
      <c r="EA6" s="64">
        <f t="shared" si="12"/>
        <v>53.8</v>
      </c>
      <c r="EB6" s="64" t="str">
        <f>IF(EB8="-","【-】","【"&amp;SUBSTITUTE(TEXT(EB8,"#,##0.0"),"-","△")&amp;"】")</f>
        <v>【51.6】</v>
      </c>
      <c r="EC6" s="64">
        <f>IF(EC8="-",NA(),EC8)</f>
        <v>57.7</v>
      </c>
      <c r="ED6" s="64">
        <f t="shared" ref="ED6:EL6" si="13">IF(ED8="-",NA(),ED8)</f>
        <v>67.2</v>
      </c>
      <c r="EE6" s="64">
        <f t="shared" si="13"/>
        <v>73</v>
      </c>
      <c r="EF6" s="64">
        <f t="shared" si="13"/>
        <v>61.4</v>
      </c>
      <c r="EG6" s="64">
        <f t="shared" si="13"/>
        <v>68.8</v>
      </c>
      <c r="EH6" s="64">
        <f t="shared" si="13"/>
        <v>59.1</v>
      </c>
      <c r="EI6" s="64">
        <f t="shared" si="13"/>
        <v>68.900000000000006</v>
      </c>
      <c r="EJ6" s="64">
        <f t="shared" si="13"/>
        <v>68</v>
      </c>
      <c r="EK6" s="64">
        <f t="shared" si="13"/>
        <v>70</v>
      </c>
      <c r="EL6" s="64">
        <f t="shared" si="13"/>
        <v>71</v>
      </c>
      <c r="EM6" s="64" t="str">
        <f>IF(EM8="-","【-】","【"&amp;SUBSTITUTE(TEXT(EM8,"#,##0.0"),"-","△")&amp;"】")</f>
        <v>【67.6】</v>
      </c>
      <c r="EN6" s="65">
        <f>IF(EN8="-",NA(),EN8)</f>
        <v>24885848</v>
      </c>
      <c r="EO6" s="65">
        <f t="shared" ref="EO6:EW6" si="14">IF(EO8="-",NA(),EO8)</f>
        <v>24982182</v>
      </c>
      <c r="EP6" s="65">
        <f t="shared" si="14"/>
        <v>24874222</v>
      </c>
      <c r="EQ6" s="65">
        <f t="shared" si="14"/>
        <v>25491525</v>
      </c>
      <c r="ER6" s="65">
        <f t="shared" si="14"/>
        <v>25573404</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132</v>
      </c>
      <c r="B7" s="62">
        <f t="shared" ref="B7:AG7" si="15">B8</f>
        <v>2017</v>
      </c>
      <c r="C7" s="62">
        <f t="shared" si="15"/>
        <v>432156</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50床以上～100床未満</v>
      </c>
      <c r="O7" s="62" t="str">
        <f>O8</f>
        <v>自治体職員 民間企業出身</v>
      </c>
      <c r="P7" s="62" t="str">
        <f>P8</f>
        <v>直営</v>
      </c>
      <c r="Q7" s="63">
        <f t="shared" si="15"/>
        <v>4</v>
      </c>
      <c r="R7" s="62" t="str">
        <f t="shared" si="15"/>
        <v>-</v>
      </c>
      <c r="S7" s="62" t="str">
        <f t="shared" si="15"/>
        <v>ド 訓</v>
      </c>
      <c r="T7" s="62" t="str">
        <f t="shared" si="15"/>
        <v>救 輪</v>
      </c>
      <c r="U7" s="63">
        <f>U8</f>
        <v>82560</v>
      </c>
      <c r="V7" s="63">
        <f>V8</f>
        <v>5328</v>
      </c>
      <c r="W7" s="62" t="str">
        <f>W8</f>
        <v>第１種該当</v>
      </c>
      <c r="X7" s="62" t="str">
        <f t="shared" si="15"/>
        <v>１３：１</v>
      </c>
      <c r="Y7" s="63">
        <f t="shared" si="15"/>
        <v>39</v>
      </c>
      <c r="Z7" s="63">
        <f t="shared" si="15"/>
        <v>60</v>
      </c>
      <c r="AA7" s="63" t="str">
        <f t="shared" si="15"/>
        <v>-</v>
      </c>
      <c r="AB7" s="63" t="str">
        <f t="shared" si="15"/>
        <v>-</v>
      </c>
      <c r="AC7" s="63" t="str">
        <f t="shared" si="15"/>
        <v>-</v>
      </c>
      <c r="AD7" s="63">
        <f t="shared" si="15"/>
        <v>99</v>
      </c>
      <c r="AE7" s="63">
        <f t="shared" si="15"/>
        <v>38</v>
      </c>
      <c r="AF7" s="63">
        <f t="shared" si="15"/>
        <v>50</v>
      </c>
      <c r="AG7" s="63">
        <f t="shared" si="15"/>
        <v>88</v>
      </c>
      <c r="AH7" s="64">
        <f>AH8</f>
        <v>109.3</v>
      </c>
      <c r="AI7" s="64">
        <f t="shared" ref="AI7:AQ7" si="16">AI8</f>
        <v>109.6</v>
      </c>
      <c r="AJ7" s="64">
        <f t="shared" si="16"/>
        <v>102.4</v>
      </c>
      <c r="AK7" s="64">
        <f t="shared" si="16"/>
        <v>96.9</v>
      </c>
      <c r="AL7" s="64">
        <f t="shared" si="16"/>
        <v>93</v>
      </c>
      <c r="AM7" s="64">
        <f t="shared" si="16"/>
        <v>97.7</v>
      </c>
      <c r="AN7" s="64">
        <f t="shared" si="16"/>
        <v>98.5</v>
      </c>
      <c r="AO7" s="64">
        <f t="shared" si="16"/>
        <v>98</v>
      </c>
      <c r="AP7" s="64">
        <f t="shared" si="16"/>
        <v>98.4</v>
      </c>
      <c r="AQ7" s="64">
        <f t="shared" si="16"/>
        <v>98.2</v>
      </c>
      <c r="AR7" s="64"/>
      <c r="AS7" s="64">
        <f>AS8</f>
        <v>93</v>
      </c>
      <c r="AT7" s="64">
        <f t="shared" ref="AT7:BB7" si="17">AT8</f>
        <v>89.9</v>
      </c>
      <c r="AU7" s="64">
        <f t="shared" si="17"/>
        <v>82.7</v>
      </c>
      <c r="AV7" s="64">
        <f t="shared" si="17"/>
        <v>78.400000000000006</v>
      </c>
      <c r="AW7" s="64">
        <f t="shared" si="17"/>
        <v>73.099999999999994</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88.4</v>
      </c>
      <c r="BP7" s="64">
        <f t="shared" ref="BP7:BX7" si="19">BP8</f>
        <v>84</v>
      </c>
      <c r="BQ7" s="64">
        <f t="shared" si="19"/>
        <v>82.3</v>
      </c>
      <c r="BR7" s="64">
        <f t="shared" si="19"/>
        <v>77.900000000000006</v>
      </c>
      <c r="BS7" s="64">
        <f t="shared" si="19"/>
        <v>73.8</v>
      </c>
      <c r="BT7" s="64">
        <f t="shared" si="19"/>
        <v>68.599999999999994</v>
      </c>
      <c r="BU7" s="64">
        <f t="shared" si="19"/>
        <v>67.400000000000006</v>
      </c>
      <c r="BV7" s="64">
        <f t="shared" si="19"/>
        <v>66.599999999999994</v>
      </c>
      <c r="BW7" s="64">
        <f t="shared" si="19"/>
        <v>66.8</v>
      </c>
      <c r="BX7" s="64">
        <f t="shared" si="19"/>
        <v>67.900000000000006</v>
      </c>
      <c r="BY7" s="64"/>
      <c r="BZ7" s="65">
        <f>BZ8</f>
        <v>18873</v>
      </c>
      <c r="CA7" s="65">
        <f t="shared" ref="CA7:CI7" si="20">CA8</f>
        <v>18776</v>
      </c>
      <c r="CB7" s="65">
        <f t="shared" si="20"/>
        <v>18215</v>
      </c>
      <c r="CC7" s="65">
        <f t="shared" si="20"/>
        <v>17859</v>
      </c>
      <c r="CD7" s="65">
        <f t="shared" si="20"/>
        <v>18269</v>
      </c>
      <c r="CE7" s="65">
        <f t="shared" si="20"/>
        <v>23475</v>
      </c>
      <c r="CF7" s="65">
        <f t="shared" si="20"/>
        <v>23857</v>
      </c>
      <c r="CG7" s="65">
        <f t="shared" si="20"/>
        <v>24371</v>
      </c>
      <c r="CH7" s="65">
        <f t="shared" si="20"/>
        <v>24882</v>
      </c>
      <c r="CI7" s="65">
        <f t="shared" si="20"/>
        <v>25249</v>
      </c>
      <c r="CJ7" s="64"/>
      <c r="CK7" s="65">
        <f>CK8</f>
        <v>4521</v>
      </c>
      <c r="CL7" s="65">
        <f t="shared" ref="CL7:CT7" si="21">CL8</f>
        <v>4682</v>
      </c>
      <c r="CM7" s="65">
        <f t="shared" si="21"/>
        <v>4458</v>
      </c>
      <c r="CN7" s="65">
        <f t="shared" si="21"/>
        <v>4426</v>
      </c>
      <c r="CO7" s="65">
        <f t="shared" si="21"/>
        <v>4347</v>
      </c>
      <c r="CP7" s="65">
        <f t="shared" si="21"/>
        <v>8603</v>
      </c>
      <c r="CQ7" s="65">
        <f t="shared" si="21"/>
        <v>8471</v>
      </c>
      <c r="CR7" s="65">
        <f t="shared" si="21"/>
        <v>8736</v>
      </c>
      <c r="CS7" s="65">
        <f t="shared" si="21"/>
        <v>8797</v>
      </c>
      <c r="CT7" s="65">
        <f t="shared" si="21"/>
        <v>8852</v>
      </c>
      <c r="CU7" s="64"/>
      <c r="CV7" s="64">
        <f>CV8</f>
        <v>65</v>
      </c>
      <c r="CW7" s="64">
        <f t="shared" ref="CW7:DE7" si="22">CW8</f>
        <v>67.2</v>
      </c>
      <c r="CX7" s="64">
        <f t="shared" si="22"/>
        <v>72.3</v>
      </c>
      <c r="CY7" s="64">
        <f t="shared" si="22"/>
        <v>78.900000000000006</v>
      </c>
      <c r="CZ7" s="64">
        <f t="shared" si="22"/>
        <v>79</v>
      </c>
      <c r="DA7" s="64">
        <f t="shared" si="22"/>
        <v>65</v>
      </c>
      <c r="DB7" s="64">
        <f t="shared" si="22"/>
        <v>67.5</v>
      </c>
      <c r="DC7" s="64">
        <f t="shared" si="22"/>
        <v>67.5</v>
      </c>
      <c r="DD7" s="64">
        <f t="shared" si="22"/>
        <v>69.5</v>
      </c>
      <c r="DE7" s="64">
        <f t="shared" si="22"/>
        <v>70.3</v>
      </c>
      <c r="DF7" s="64"/>
      <c r="DG7" s="64">
        <f>DG8</f>
        <v>11.5</v>
      </c>
      <c r="DH7" s="64">
        <f t="shared" ref="DH7:DP7" si="23">DH8</f>
        <v>12.4</v>
      </c>
      <c r="DI7" s="64">
        <f t="shared" si="23"/>
        <v>11.6</v>
      </c>
      <c r="DJ7" s="64">
        <f t="shared" si="23"/>
        <v>11.5</v>
      </c>
      <c r="DK7" s="64">
        <f t="shared" si="23"/>
        <v>11.6</v>
      </c>
      <c r="DL7" s="64">
        <f t="shared" si="23"/>
        <v>19</v>
      </c>
      <c r="DM7" s="64">
        <f t="shared" si="23"/>
        <v>17.899999999999999</v>
      </c>
      <c r="DN7" s="64">
        <f t="shared" si="23"/>
        <v>17.899999999999999</v>
      </c>
      <c r="DO7" s="64">
        <f t="shared" si="23"/>
        <v>17.399999999999999</v>
      </c>
      <c r="DP7" s="64">
        <f t="shared" si="23"/>
        <v>17</v>
      </c>
      <c r="DQ7" s="64"/>
      <c r="DR7" s="64">
        <f>DR8</f>
        <v>44.3</v>
      </c>
      <c r="DS7" s="64">
        <f t="shared" ref="DS7:EA7" si="24">DS8</f>
        <v>49.8</v>
      </c>
      <c r="DT7" s="64">
        <f t="shared" si="24"/>
        <v>52.6</v>
      </c>
      <c r="DU7" s="64">
        <f t="shared" si="24"/>
        <v>52.4</v>
      </c>
      <c r="DV7" s="64">
        <f t="shared" si="24"/>
        <v>55.5</v>
      </c>
      <c r="DW7" s="64">
        <f t="shared" si="24"/>
        <v>43.9</v>
      </c>
      <c r="DX7" s="64">
        <f t="shared" si="24"/>
        <v>52.4</v>
      </c>
      <c r="DY7" s="64">
        <f t="shared" si="24"/>
        <v>52.6</v>
      </c>
      <c r="DZ7" s="64">
        <f t="shared" si="24"/>
        <v>54.2</v>
      </c>
      <c r="EA7" s="64">
        <f t="shared" si="24"/>
        <v>53.8</v>
      </c>
      <c r="EB7" s="64"/>
      <c r="EC7" s="64">
        <f>EC8</f>
        <v>57.7</v>
      </c>
      <c r="ED7" s="64">
        <f t="shared" ref="ED7:EL7" si="25">ED8</f>
        <v>67.2</v>
      </c>
      <c r="EE7" s="64">
        <f t="shared" si="25"/>
        <v>73</v>
      </c>
      <c r="EF7" s="64">
        <f t="shared" si="25"/>
        <v>61.4</v>
      </c>
      <c r="EG7" s="64">
        <f t="shared" si="25"/>
        <v>68.8</v>
      </c>
      <c r="EH7" s="64">
        <f t="shared" si="25"/>
        <v>59.1</v>
      </c>
      <c r="EI7" s="64">
        <f t="shared" si="25"/>
        <v>68.900000000000006</v>
      </c>
      <c r="EJ7" s="64">
        <f t="shared" si="25"/>
        <v>68</v>
      </c>
      <c r="EK7" s="64">
        <f t="shared" si="25"/>
        <v>70</v>
      </c>
      <c r="EL7" s="64">
        <f t="shared" si="25"/>
        <v>71</v>
      </c>
      <c r="EM7" s="64"/>
      <c r="EN7" s="65">
        <f>EN8</f>
        <v>24885848</v>
      </c>
      <c r="EO7" s="65">
        <f t="shared" ref="EO7:EW7" si="26">EO8</f>
        <v>24982182</v>
      </c>
      <c r="EP7" s="65">
        <f t="shared" si="26"/>
        <v>24874222</v>
      </c>
      <c r="EQ7" s="65">
        <f t="shared" si="26"/>
        <v>25491525</v>
      </c>
      <c r="ER7" s="65">
        <f t="shared" si="26"/>
        <v>25573404</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432156</v>
      </c>
      <c r="D8" s="67">
        <v>46</v>
      </c>
      <c r="E8" s="67">
        <v>6</v>
      </c>
      <c r="F8" s="67">
        <v>0</v>
      </c>
      <c r="G8" s="67">
        <v>4</v>
      </c>
      <c r="H8" s="67" t="s">
        <v>133</v>
      </c>
      <c r="I8" s="67" t="s">
        <v>134</v>
      </c>
      <c r="J8" s="67" t="s">
        <v>135</v>
      </c>
      <c r="K8" s="67" t="s">
        <v>136</v>
      </c>
      <c r="L8" s="67" t="s">
        <v>137</v>
      </c>
      <c r="M8" s="67" t="s">
        <v>138</v>
      </c>
      <c r="N8" s="67" t="s">
        <v>139</v>
      </c>
      <c r="O8" s="67" t="s">
        <v>140</v>
      </c>
      <c r="P8" s="67" t="s">
        <v>141</v>
      </c>
      <c r="Q8" s="68">
        <v>4</v>
      </c>
      <c r="R8" s="67" t="s">
        <v>142</v>
      </c>
      <c r="S8" s="67" t="s">
        <v>143</v>
      </c>
      <c r="T8" s="67" t="s">
        <v>144</v>
      </c>
      <c r="U8" s="68">
        <v>82560</v>
      </c>
      <c r="V8" s="68">
        <v>5328</v>
      </c>
      <c r="W8" s="67" t="s">
        <v>145</v>
      </c>
      <c r="X8" s="69" t="s">
        <v>146</v>
      </c>
      <c r="Y8" s="68">
        <v>39</v>
      </c>
      <c r="Z8" s="68">
        <v>60</v>
      </c>
      <c r="AA8" s="68" t="s">
        <v>142</v>
      </c>
      <c r="AB8" s="68" t="s">
        <v>142</v>
      </c>
      <c r="AC8" s="68" t="s">
        <v>142</v>
      </c>
      <c r="AD8" s="68">
        <v>99</v>
      </c>
      <c r="AE8" s="68">
        <v>38</v>
      </c>
      <c r="AF8" s="68">
        <v>50</v>
      </c>
      <c r="AG8" s="68">
        <v>88</v>
      </c>
      <c r="AH8" s="70">
        <v>109.3</v>
      </c>
      <c r="AI8" s="70">
        <v>109.6</v>
      </c>
      <c r="AJ8" s="70">
        <v>102.4</v>
      </c>
      <c r="AK8" s="70">
        <v>96.9</v>
      </c>
      <c r="AL8" s="70">
        <v>93</v>
      </c>
      <c r="AM8" s="70">
        <v>97.7</v>
      </c>
      <c r="AN8" s="70">
        <v>98.5</v>
      </c>
      <c r="AO8" s="70">
        <v>98</v>
      </c>
      <c r="AP8" s="70">
        <v>98.4</v>
      </c>
      <c r="AQ8" s="70">
        <v>98.2</v>
      </c>
      <c r="AR8" s="70">
        <v>98.5</v>
      </c>
      <c r="AS8" s="70">
        <v>93</v>
      </c>
      <c r="AT8" s="70">
        <v>89.9</v>
      </c>
      <c r="AU8" s="70">
        <v>82.7</v>
      </c>
      <c r="AV8" s="70">
        <v>78.400000000000006</v>
      </c>
      <c r="AW8" s="70">
        <v>73.099999999999994</v>
      </c>
      <c r="AX8" s="70">
        <v>82.5</v>
      </c>
      <c r="AY8" s="70">
        <v>79.7</v>
      </c>
      <c r="AZ8" s="70">
        <v>79.599999999999994</v>
      </c>
      <c r="BA8" s="70">
        <v>77.900000000000006</v>
      </c>
      <c r="BB8" s="70">
        <v>78.099999999999994</v>
      </c>
      <c r="BC8" s="70">
        <v>89.7</v>
      </c>
      <c r="BD8" s="71">
        <v>0</v>
      </c>
      <c r="BE8" s="71">
        <v>0</v>
      </c>
      <c r="BF8" s="71">
        <v>0</v>
      </c>
      <c r="BG8" s="71">
        <v>0</v>
      </c>
      <c r="BH8" s="71">
        <v>0</v>
      </c>
      <c r="BI8" s="71">
        <v>91.2</v>
      </c>
      <c r="BJ8" s="71">
        <v>94.9</v>
      </c>
      <c r="BK8" s="71">
        <v>101.2</v>
      </c>
      <c r="BL8" s="71">
        <v>107.2</v>
      </c>
      <c r="BM8" s="71">
        <v>114.4</v>
      </c>
      <c r="BN8" s="71">
        <v>64.7</v>
      </c>
      <c r="BO8" s="70">
        <v>88.4</v>
      </c>
      <c r="BP8" s="70">
        <v>84</v>
      </c>
      <c r="BQ8" s="70">
        <v>82.3</v>
      </c>
      <c r="BR8" s="70">
        <v>77.900000000000006</v>
      </c>
      <c r="BS8" s="70">
        <v>73.8</v>
      </c>
      <c r="BT8" s="70">
        <v>68.599999999999994</v>
      </c>
      <c r="BU8" s="70">
        <v>67.400000000000006</v>
      </c>
      <c r="BV8" s="70">
        <v>66.599999999999994</v>
      </c>
      <c r="BW8" s="70">
        <v>66.8</v>
      </c>
      <c r="BX8" s="70">
        <v>67.900000000000006</v>
      </c>
      <c r="BY8" s="70">
        <v>74.8</v>
      </c>
      <c r="BZ8" s="71">
        <v>18873</v>
      </c>
      <c r="CA8" s="71">
        <v>18776</v>
      </c>
      <c r="CB8" s="71">
        <v>18215</v>
      </c>
      <c r="CC8" s="71">
        <v>17859</v>
      </c>
      <c r="CD8" s="71">
        <v>18269</v>
      </c>
      <c r="CE8" s="71">
        <v>23475</v>
      </c>
      <c r="CF8" s="71">
        <v>23857</v>
      </c>
      <c r="CG8" s="71">
        <v>24371</v>
      </c>
      <c r="CH8" s="71">
        <v>24882</v>
      </c>
      <c r="CI8" s="71">
        <v>25249</v>
      </c>
      <c r="CJ8" s="70">
        <v>50718</v>
      </c>
      <c r="CK8" s="71">
        <v>4521</v>
      </c>
      <c r="CL8" s="71">
        <v>4682</v>
      </c>
      <c r="CM8" s="71">
        <v>4458</v>
      </c>
      <c r="CN8" s="71">
        <v>4426</v>
      </c>
      <c r="CO8" s="71">
        <v>4347</v>
      </c>
      <c r="CP8" s="71">
        <v>8603</v>
      </c>
      <c r="CQ8" s="71">
        <v>8471</v>
      </c>
      <c r="CR8" s="71">
        <v>8736</v>
      </c>
      <c r="CS8" s="71">
        <v>8797</v>
      </c>
      <c r="CT8" s="71">
        <v>8852</v>
      </c>
      <c r="CU8" s="70">
        <v>14202</v>
      </c>
      <c r="CV8" s="71">
        <v>65</v>
      </c>
      <c r="CW8" s="71">
        <v>67.2</v>
      </c>
      <c r="CX8" s="71">
        <v>72.3</v>
      </c>
      <c r="CY8" s="71">
        <v>78.900000000000006</v>
      </c>
      <c r="CZ8" s="71">
        <v>79</v>
      </c>
      <c r="DA8" s="71">
        <v>65</v>
      </c>
      <c r="DB8" s="71">
        <v>67.5</v>
      </c>
      <c r="DC8" s="71">
        <v>67.5</v>
      </c>
      <c r="DD8" s="71">
        <v>69.5</v>
      </c>
      <c r="DE8" s="71">
        <v>70.3</v>
      </c>
      <c r="DF8" s="71">
        <v>55</v>
      </c>
      <c r="DG8" s="71">
        <v>11.5</v>
      </c>
      <c r="DH8" s="71">
        <v>12.4</v>
      </c>
      <c r="DI8" s="71">
        <v>11.6</v>
      </c>
      <c r="DJ8" s="71">
        <v>11.5</v>
      </c>
      <c r="DK8" s="71">
        <v>11.6</v>
      </c>
      <c r="DL8" s="71">
        <v>19</v>
      </c>
      <c r="DM8" s="71">
        <v>17.899999999999999</v>
      </c>
      <c r="DN8" s="71">
        <v>17.899999999999999</v>
      </c>
      <c r="DO8" s="71">
        <v>17.399999999999999</v>
      </c>
      <c r="DP8" s="71">
        <v>17</v>
      </c>
      <c r="DQ8" s="71">
        <v>24.3</v>
      </c>
      <c r="DR8" s="70">
        <v>44.3</v>
      </c>
      <c r="DS8" s="70">
        <v>49.8</v>
      </c>
      <c r="DT8" s="70">
        <v>52.6</v>
      </c>
      <c r="DU8" s="70">
        <v>52.4</v>
      </c>
      <c r="DV8" s="70">
        <v>55.5</v>
      </c>
      <c r="DW8" s="70">
        <v>43.9</v>
      </c>
      <c r="DX8" s="70">
        <v>52.4</v>
      </c>
      <c r="DY8" s="70">
        <v>52.6</v>
      </c>
      <c r="DZ8" s="70">
        <v>54.2</v>
      </c>
      <c r="EA8" s="70">
        <v>53.8</v>
      </c>
      <c r="EB8" s="70">
        <v>51.6</v>
      </c>
      <c r="EC8" s="70">
        <v>57.7</v>
      </c>
      <c r="ED8" s="70">
        <v>67.2</v>
      </c>
      <c r="EE8" s="70">
        <v>73</v>
      </c>
      <c r="EF8" s="70">
        <v>61.4</v>
      </c>
      <c r="EG8" s="70">
        <v>68.8</v>
      </c>
      <c r="EH8" s="70">
        <v>59.1</v>
      </c>
      <c r="EI8" s="70">
        <v>68.900000000000006</v>
      </c>
      <c r="EJ8" s="70">
        <v>68</v>
      </c>
      <c r="EK8" s="70">
        <v>70</v>
      </c>
      <c r="EL8" s="70">
        <v>71</v>
      </c>
      <c r="EM8" s="70">
        <v>67.599999999999994</v>
      </c>
      <c r="EN8" s="71">
        <v>24885848</v>
      </c>
      <c r="EO8" s="71">
        <v>24982182</v>
      </c>
      <c r="EP8" s="71">
        <v>24874222</v>
      </c>
      <c r="EQ8" s="71">
        <v>25491525</v>
      </c>
      <c r="ER8" s="71">
        <v>25573404</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2019-01-22T05:52:54Z</cp:lastPrinted>
  <dcterms:created xsi:type="dcterms:W3CDTF">2018-12-07T10:50:15Z</dcterms:created>
  <dcterms:modified xsi:type="dcterms:W3CDTF">2019-01-31T23:11:21Z</dcterms:modified>
</cp:coreProperties>
</file>