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xKrYey5JBesITplYg+F+YppMQ6gjBPqfKjAilKPwuskYF75NoQ12YKiELOgmD8GAvWqDu9k36PM1H0AgaUYRA==" workbookSaltValue="UiwA2OkC+J/PaCbzDzaSA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MN54" i="4"/>
  <c r="MN32" i="4"/>
  <c r="HM78" i="4"/>
  <c r="FL54" i="4"/>
  <c r="FL32" i="4"/>
  <c r="CS78" i="4"/>
  <c r="BX54" i="4"/>
  <c r="BX32" i="4"/>
  <c r="C11" i="5"/>
  <c r="D11" i="5"/>
  <c r="E11" i="5"/>
  <c r="B11" i="5"/>
  <c r="KC78" i="4" l="1"/>
  <c r="HG32" i="4"/>
  <c r="FH78" i="4"/>
  <c r="DS54" i="4"/>
  <c r="DS32" i="4"/>
  <c r="AN78" i="4"/>
  <c r="AE54" i="4"/>
  <c r="AE32" i="4"/>
  <c r="KU54" i="4"/>
  <c r="KU32" i="4"/>
  <c r="HG54" i="4"/>
  <c r="JJ78" i="4"/>
  <c r="GR54" i="4"/>
  <c r="GR32" i="4"/>
  <c r="EO78" i="4"/>
  <c r="DD54" i="4"/>
  <c r="DD32" i="4"/>
  <c r="KF54" i="4"/>
  <c r="KF32" i="4"/>
  <c r="U78" i="4"/>
  <c r="P54" i="4"/>
  <c r="P32" i="4"/>
  <c r="BZ78" i="4"/>
  <c r="LY54" i="4"/>
  <c r="LY32" i="4"/>
  <c r="LO78" i="4"/>
  <c r="IK54" i="4"/>
  <c r="IK32" i="4"/>
  <c r="BI54" i="4"/>
  <c r="BI32"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<sst xmlns="http://schemas.openxmlformats.org/spreadsheetml/2006/main" count="288" uniqueCount="149">
  <si>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</si>
  <si>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</si>
  <si>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</si>
  <si>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</si>
  <si>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</si>
  <si>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</si>
  <si>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</si>
  <si>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</si>
  <si>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</si>
  <si>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</si>
  <si>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</si>
  <si>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</si>
  <si>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</si>
  <si>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</si>
  <si>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</si>
  <si>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</si>
  <si>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</si>
  <si>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</si>
  <si>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</si>
  <si>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</si>
  <si>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</si>
  <si>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</si>
  <si>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</si>
  <si>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</si>
  <si>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</si>
  <si>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</si>
  <si>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</si>
  <si>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</si>
  <si>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</si>
  <si>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</si>
  <si>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</si>
  <si>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</si>
  <si>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</si>
  <si>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</si>
  <si>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</si>
  <si>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</si>
  <si>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</si>
  <si>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</si>
  <si>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</si>
  <si>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</si>
  <si>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</si>
  <si>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</si>
  <si>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</si>
  <si>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</si>
  <si>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</si>
  <si>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</si>
  <si>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</si>
  <si>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</si>
  <si>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</si>
  <si>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</si>
  <si>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</si>
  <si>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</si>
  <si>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</si>
  <si>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</si>
  <si>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</si>
  <si>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</si>
  <si>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</si>
  <si>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</si>
  <si>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</si>
  <si>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</si>
  <si>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</si>
  <si>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</si>
  <si>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</si>
  <si>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</si>
  <si>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</si>
  <si>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</si>
  <si>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</si>
  <si>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</si>
  <si>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</si>
  <si>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</si>
  <si>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</si>
  <si>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</si>
  <si>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</si>
  <si>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</si>
  <si>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</si>
  <si>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</si>
  <si>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</si>
  <si>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</si>
  <si>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</si>
  <si>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</si>
  <si>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</si>
  <si>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</si>
  <si>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</si>
  <si>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</si>
  <si>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</si>
  <si>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</si>
  <si>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</si>
  <si>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</si>
  <si>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</si>
  <si>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</si>
  <si>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</si>
  <si>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</si>
  <si>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</si>
  <si>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</si>
  <si>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</si>
  <si>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</si>
  <si>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</si>
  <si>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</si>
  <si>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</si>
  <si>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</si>
  <si>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</si>
  <si>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</si>
  <si>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</si>
  <si>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</si>
  <si>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</si>
  <si>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</si>
  <si>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</si>
  <si>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</si>
  <si>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</si>
  <si>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</si>
  <si>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</si>
  <si>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</si>
  <si>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</si>
  <si>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</si>
  <si>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</si>
  <si>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</si>
  <si>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</si>
  <si>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</si>
  <si>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</si>
  <si>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</si>
  <si>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</si>
  <si>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</si>
  <si>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</si>
  <si>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</si>
  <si>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</si>
  <si>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</si>
  <si>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</si>
  <si>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国民健康保険　天草市立　新和病院</t>
  </si>
  <si>
    <t>条例全部</t>
  </si>
  <si>
    <t>病院事業</t>
  </si>
  <si>
    <t>一般病院</t>
  </si>
  <si>
    <t>50床未満</t>
  </si>
  <si>
    <t>自治体職員 民間企業出身</t>
  </si>
  <si>
    <t>直営</t>
  </si>
  <si>
    <t>-</t>
  </si>
  <si>
    <t>訓</t>
  </si>
  <si>
    <t>救</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</si>
  <si>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</si>
  <si>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</si>
  <si>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</si>
  <si>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</si>
  <si>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</si>
  <si>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</si>
  <si>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</si>
  <si>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</si>
  <si>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平成9年建設で、築20年が経過した。
空調設備等の設備改修を順次行っている。
機械備品減価償却率は、医療機器を定期的に更新しているものの、故障間際まで使用するなど更新サイクルが遅いことから、平均値より高いと考える。</t>
    <rPh sb="13" eb="15">
      <t>ケイカ</t>
    </rPh>
    <rPh sb="25" eb="27">
      <t>セツビ</t>
    </rPh>
    <rPh sb="30" eb="32">
      <t>ジュンジ</t>
    </rPh>
    <rPh sb="32" eb="33">
      <t>オコナ</t>
    </rPh>
    <rPh sb="70" eb="72">
      <t>コショウ</t>
    </rPh>
    <rPh sb="72" eb="74">
      <t>マギワ</t>
    </rPh>
    <rPh sb="76" eb="78">
      <t>シヨウ</t>
    </rPh>
    <rPh sb="82" eb="84">
      <t>コウシン</t>
    </rPh>
    <rPh sb="89" eb="90">
      <t>オソ</t>
    </rPh>
    <rPh sb="96" eb="99">
      <t>ヘイキンチ</t>
    </rPh>
    <rPh sb="101" eb="102">
      <t>タカ</t>
    </rPh>
    <rPh sb="104" eb="105">
      <t>カンガ</t>
    </rPh>
    <phoneticPr fontId="5"/>
  </si>
  <si>
    <t xml:space="preserve">地域で唯一の医療施設であるため、医療機能は必要であるが、介護事業については民間事業所があるため、事業の整理が必要といえる。
廃止される介護療養病床を有しているため、病床機能の転換が必要である（30年度に全て一般病床化）。
地域人口が減少していくため、必要な診療機能を見定めていく必要がある。
</t>
    <rPh sb="28" eb="30">
      <t>カイゴ</t>
    </rPh>
    <rPh sb="30" eb="32">
      <t>ジギョウ</t>
    </rPh>
    <rPh sb="99" eb="101">
      <t>ネンド</t>
    </rPh>
    <rPh sb="102" eb="103">
      <t>スベ</t>
    </rPh>
    <rPh sb="104" eb="106">
      <t>イッパン</t>
    </rPh>
    <rPh sb="106" eb="108">
      <t>ビョウショウ</t>
    </rPh>
    <rPh sb="108" eb="109">
      <t>カ</t>
    </rPh>
    <phoneticPr fontId="5"/>
  </si>
  <si>
    <t>新和町地域における初期医療・救急医療・回復期医療を担う（地域で唯一の医療施設）。
施設健診事業を実施。
各種介護サービス事業を実施。</t>
    <rPh sb="22" eb="24">
      <t>イリョウ</t>
    </rPh>
    <rPh sb="48" eb="50">
      <t>ジッシ</t>
    </rPh>
    <rPh sb="52" eb="54">
      <t>カクシュ</t>
    </rPh>
    <rPh sb="63" eb="65">
      <t>ジッシ</t>
    </rPh>
    <phoneticPr fontId="5"/>
  </si>
  <si>
    <t>平成22年度の全部適用以前から経常収支は黒字である。
病床利用率は、40床全て療養病床であるため、平均値より高い状況にある。
患者1人1日当たり収益は、入院は全て療養病床で手術もないこと、外来は再診が多いことから低いと考える。
職員給与費比率は、類似団体より収益単価が低く、各種介護事業を行っていることで病床規模に対して職員数が多い状況にあるが、平均値より低い水準となった（26年度は法改正対応で退職給付費を特別損失で計上したため、一時的に減少している）。</t>
    <rPh sb="49" eb="52">
      <t>ヘイキンチ</t>
    </rPh>
    <rPh sb="56" eb="58">
      <t>ジョウキョウ</t>
    </rPh>
    <rPh sb="124" eb="126">
      <t>ルイジ</t>
    </rPh>
    <rPh sb="126" eb="128">
      <t>ダンタイ</t>
    </rPh>
    <rPh sb="130" eb="132">
      <t>シュウエキ</t>
    </rPh>
    <rPh sb="132" eb="134">
      <t>タンカ</t>
    </rPh>
    <rPh sb="135" eb="136">
      <t>ヒク</t>
    </rPh>
    <rPh sb="153" eb="155">
      <t>ビョウショウ</t>
    </rPh>
    <rPh sb="167" eb="169">
      <t>ジョウキョウ</t>
    </rPh>
    <rPh sb="174" eb="177">
      <t>ヘイキンチ</t>
    </rPh>
    <rPh sb="179" eb="180">
      <t>ヒク</t>
    </rPh>
    <rPh sb="181" eb="183">
      <t>スイジュン</t>
    </rPh>
    <rPh sb="190" eb="192">
      <t>ネンド</t>
    </rPh>
    <rPh sb="193" eb="196">
      <t>ホウカイセイ</t>
    </rPh>
    <rPh sb="196" eb="198">
      <t>タイオウ</t>
    </rPh>
    <rPh sb="199" eb="201">
      <t>タイショク</t>
    </rPh>
    <rPh sb="201" eb="203">
      <t>キュウフ</t>
    </rPh>
    <rPh sb="203" eb="204">
      <t>ヒ</t>
    </rPh>
    <rPh sb="205" eb="207">
      <t>トクベツ</t>
    </rPh>
    <rPh sb="207" eb="209">
      <t>ソンシツ</t>
    </rPh>
    <rPh sb="210" eb="212">
      <t>ケイジョウ</t>
    </rPh>
    <rPh sb="217" eb="220">
      <t>イチジテキ</t>
    </rPh>
    <rPh sb="221" eb="22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</si>
</sst>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97.3</c:v>
                </c:pt>
                <c:pt idx="1">
                  <c:v>94.8</c:v>
                </c:pt>
                <c:pt idx="2">
                  <c:v>95.2</c:v>
                </c:pt>
                <c:pt idx="3">
                  <c:v>94.5</c:v>
                </c:pt>
                <c:pt idx="4">
                  <c:v>96.6</c:v>
                </c:pt>
              </c:numCache>
            </c:numRef>
          </c:val>
          <c:extLst xmlns:c16r2="http://schemas.microsoft.com/office/drawing/2015/06/chart">
            <c:ext xmlns:c16="http://schemas.microsoft.com/office/drawing/2014/chart" uri="{C3380CC4-5D6E-409C-BE32-E72D297353CC}">
              <c16:uniqueId val="{00000000-9FAE-4975-93C8-99D9271BB51E}"/>
            </c:ext>
          </c:extLst>
        </c:ser>
        <c:dLbls>
          <c:showLegendKey val="0"/>
          <c:showVal val="0"/>
          <c:showCatName val="0"/>
          <c:showSerName val="0"/>
          <c:showPercent val="0"/>
          <c:showBubbleSize val="0"/>
        </c:dLbls>
        <c:gapWidth val="150"/>
        <c:axId val="100885632"/>
        <c:axId val="1008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9FAE-4975-93C8-99D9271BB51E}"/>
            </c:ext>
          </c:extLst>
        </c:ser>
        <c:dLbls>
          <c:showLegendKey val="0"/>
          <c:showVal val="0"/>
          <c:showCatName val="0"/>
          <c:showSerName val="0"/>
          <c:showPercent val="0"/>
          <c:showBubbleSize val="0"/>
        </c:dLbls>
        <c:marker val="1"/>
        <c:smooth val="0"/>
        <c:axId val="100885632"/>
        <c:axId val="100887552"/>
      </c:lineChart>
      <c:dateAx>
        <c:axId val="100885632"/>
        <c:scaling>
          <c:orientation val="minMax"/>
        </c:scaling>
        <c:delete val="1"/>
        <c:axPos val="b"/>
        <c:numFmt formatCode="ge" sourceLinked="1"/>
        <c:majorTickMark val="none"/>
        <c:minorTickMark val="none"/>
        <c:tickLblPos val="none"/>
        <c:crossAx val="100887552"/>
        <c:crosses val="autoZero"/>
        <c:auto val="1"/>
        <c:lblOffset val="100"/>
        <c:baseTimeUnit val="years"/>
      </c:dateAx>
      <c:valAx>
        <c:axId val="10088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8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46-4E03-BF94-7EDE85E5A624}"/>
            </c:ext>
          </c:extLst>
        </c:ser>
        <c:dLbls>
          <c:showLegendKey val="0"/>
          <c:showVal val="0"/>
          <c:showCatName val="0"/>
          <c:showSerName val="0"/>
          <c:showPercent val="0"/>
          <c:showBubbleSize val="0"/>
        </c:dLbls>
        <c:gapWidth val="150"/>
        <c:axId val="113304704"/>
        <c:axId val="1133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2846-4E03-BF94-7EDE85E5A624}"/>
            </c:ext>
          </c:extLst>
        </c:ser>
        <c:dLbls>
          <c:showLegendKey val="0"/>
          <c:showVal val="0"/>
          <c:showCatName val="0"/>
          <c:showSerName val="0"/>
          <c:showPercent val="0"/>
          <c:showBubbleSize val="0"/>
        </c:dLbls>
        <c:marker val="1"/>
        <c:smooth val="0"/>
        <c:axId val="113304704"/>
        <c:axId val="113306624"/>
      </c:lineChart>
      <c:dateAx>
        <c:axId val="113304704"/>
        <c:scaling>
          <c:orientation val="minMax"/>
        </c:scaling>
        <c:delete val="1"/>
        <c:axPos val="b"/>
        <c:numFmt formatCode="ge" sourceLinked="1"/>
        <c:majorTickMark val="none"/>
        <c:minorTickMark val="none"/>
        <c:tickLblPos val="none"/>
        <c:crossAx val="113306624"/>
        <c:crosses val="autoZero"/>
        <c:auto val="1"/>
        <c:lblOffset val="100"/>
        <c:baseTimeUnit val="years"/>
      </c:dateAx>
      <c:valAx>
        <c:axId val="11330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0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90.4</c:v>
                </c:pt>
                <c:pt idx="1">
                  <c:v>97.2</c:v>
                </c:pt>
                <c:pt idx="2">
                  <c:v>93.9</c:v>
                </c:pt>
                <c:pt idx="3">
                  <c:v>89.8</c:v>
                </c:pt>
                <c:pt idx="4">
                  <c:v>87.8</c:v>
                </c:pt>
              </c:numCache>
            </c:numRef>
          </c:val>
          <c:extLst xmlns:c16r2="http://schemas.microsoft.com/office/drawing/2015/06/chart">
            <c:ext xmlns:c16="http://schemas.microsoft.com/office/drawing/2014/chart" uri="{C3380CC4-5D6E-409C-BE32-E72D297353CC}">
              <c16:uniqueId val="{00000000-37DC-4C4D-A1C5-F2A6CAD8A84E}"/>
            </c:ext>
          </c:extLst>
        </c:ser>
        <c:dLbls>
          <c:showLegendKey val="0"/>
          <c:showVal val="0"/>
          <c:showCatName val="0"/>
          <c:showSerName val="0"/>
          <c:showPercent val="0"/>
          <c:showBubbleSize val="0"/>
        </c:dLbls>
        <c:gapWidth val="150"/>
        <c:axId val="113349376"/>
        <c:axId val="1133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37DC-4C4D-A1C5-F2A6CAD8A84E}"/>
            </c:ext>
          </c:extLst>
        </c:ser>
        <c:dLbls>
          <c:showLegendKey val="0"/>
          <c:showVal val="0"/>
          <c:showCatName val="0"/>
          <c:showSerName val="0"/>
          <c:showPercent val="0"/>
          <c:showBubbleSize val="0"/>
        </c:dLbls>
        <c:marker val="1"/>
        <c:smooth val="0"/>
        <c:axId val="113349376"/>
        <c:axId val="113351296"/>
      </c:lineChart>
      <c:dateAx>
        <c:axId val="113349376"/>
        <c:scaling>
          <c:orientation val="minMax"/>
        </c:scaling>
        <c:delete val="1"/>
        <c:axPos val="b"/>
        <c:numFmt formatCode="ge" sourceLinked="1"/>
        <c:majorTickMark val="none"/>
        <c:minorTickMark val="none"/>
        <c:tickLblPos val="none"/>
        <c:crossAx val="113351296"/>
        <c:crosses val="autoZero"/>
        <c:auto val="1"/>
        <c:lblOffset val="100"/>
        <c:baseTimeUnit val="years"/>
      </c:dateAx>
      <c:valAx>
        <c:axId val="1133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100.4</c:v>
                </c:pt>
                <c:pt idx="1">
                  <c:v>108.5</c:v>
                </c:pt>
                <c:pt idx="2">
                  <c:v>105.1</c:v>
                </c:pt>
                <c:pt idx="3">
                  <c:v>101</c:v>
                </c:pt>
                <c:pt idx="4">
                  <c:v>101</c:v>
                </c:pt>
              </c:numCache>
            </c:numRef>
          </c:val>
          <c:extLst xmlns:c16r2="http://schemas.microsoft.com/office/drawing/2015/06/chart">
            <c:ext xmlns:c16="http://schemas.microsoft.com/office/drawing/2014/chart" uri="{C3380CC4-5D6E-409C-BE32-E72D297353CC}">
              <c16:uniqueId val="{00000000-1694-43F5-BEEB-CAE8949CF060}"/>
            </c:ext>
          </c:extLst>
        </c:ser>
        <c:dLbls>
          <c:showLegendKey val="0"/>
          <c:showVal val="0"/>
          <c:showCatName val="0"/>
          <c:showSerName val="0"/>
          <c:showPercent val="0"/>
          <c:showBubbleSize val="0"/>
        </c:dLbls>
        <c:gapWidth val="150"/>
        <c:axId val="115025792"/>
        <c:axId val="11503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1694-43F5-BEEB-CAE8949CF060}"/>
            </c:ext>
          </c:extLst>
        </c:ser>
        <c:dLbls>
          <c:showLegendKey val="0"/>
          <c:showVal val="0"/>
          <c:showCatName val="0"/>
          <c:showSerName val="0"/>
          <c:showPercent val="0"/>
          <c:showBubbleSize val="0"/>
        </c:dLbls>
        <c:marker val="1"/>
        <c:smooth val="0"/>
        <c:axId val="115025792"/>
        <c:axId val="115032064"/>
      </c:lineChart>
      <c:dateAx>
        <c:axId val="115025792"/>
        <c:scaling>
          <c:orientation val="minMax"/>
        </c:scaling>
        <c:delete val="1"/>
        <c:axPos val="b"/>
        <c:numFmt formatCode="ge" sourceLinked="1"/>
        <c:majorTickMark val="none"/>
        <c:minorTickMark val="none"/>
        <c:tickLblPos val="none"/>
        <c:crossAx val="115032064"/>
        <c:crosses val="autoZero"/>
        <c:auto val="1"/>
        <c:lblOffset val="100"/>
        <c:baseTimeUnit val="years"/>
      </c:dateAx>
      <c:valAx>
        <c:axId val="11503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502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c:v>
                </c:pt>
                <c:pt idx="1">
                  <c:v>43.6</c:v>
                </c:pt>
                <c:pt idx="2">
                  <c:v>45.2</c:v>
                </c:pt>
                <c:pt idx="3">
                  <c:v>46</c:v>
                </c:pt>
                <c:pt idx="4">
                  <c:v>47</c:v>
                </c:pt>
              </c:numCache>
            </c:numRef>
          </c:val>
          <c:extLst xmlns:c16r2="http://schemas.microsoft.com/office/drawing/2015/06/chart">
            <c:ext xmlns:c16="http://schemas.microsoft.com/office/drawing/2014/chart" uri="{C3380CC4-5D6E-409C-BE32-E72D297353CC}">
              <c16:uniqueId val="{00000000-5FF5-462C-A65B-F1C84F16AA69}"/>
            </c:ext>
          </c:extLst>
        </c:ser>
        <c:dLbls>
          <c:showLegendKey val="0"/>
          <c:showVal val="0"/>
          <c:showCatName val="0"/>
          <c:showSerName val="0"/>
          <c:showPercent val="0"/>
          <c:showBubbleSize val="0"/>
        </c:dLbls>
        <c:gapWidth val="150"/>
        <c:axId val="115070848"/>
        <c:axId val="11507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5FF5-462C-A65B-F1C84F16AA69}"/>
            </c:ext>
          </c:extLst>
        </c:ser>
        <c:dLbls>
          <c:showLegendKey val="0"/>
          <c:showVal val="0"/>
          <c:showCatName val="0"/>
          <c:showSerName val="0"/>
          <c:showPercent val="0"/>
          <c:showBubbleSize val="0"/>
        </c:dLbls>
        <c:marker val="1"/>
        <c:smooth val="0"/>
        <c:axId val="115070848"/>
        <c:axId val="115077120"/>
      </c:lineChart>
      <c:dateAx>
        <c:axId val="115070848"/>
        <c:scaling>
          <c:orientation val="minMax"/>
        </c:scaling>
        <c:delete val="1"/>
        <c:axPos val="b"/>
        <c:numFmt formatCode="ge" sourceLinked="1"/>
        <c:majorTickMark val="none"/>
        <c:minorTickMark val="none"/>
        <c:tickLblPos val="none"/>
        <c:crossAx val="115077120"/>
        <c:crosses val="autoZero"/>
        <c:auto val="1"/>
        <c:lblOffset val="100"/>
        <c:baseTimeUnit val="years"/>
      </c:dateAx>
      <c:valAx>
        <c:axId val="11507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7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86.8</c:v>
                </c:pt>
                <c:pt idx="1">
                  <c:v>86.4</c:v>
                </c:pt>
                <c:pt idx="2">
                  <c:v>85.5</c:v>
                </c:pt>
                <c:pt idx="3">
                  <c:v>80.599999999999994</c:v>
                </c:pt>
                <c:pt idx="4">
                  <c:v>81.400000000000006</c:v>
                </c:pt>
              </c:numCache>
            </c:numRef>
          </c:val>
          <c:extLst xmlns:c16r2="http://schemas.microsoft.com/office/drawing/2015/06/chart">
            <c:ext xmlns:c16="http://schemas.microsoft.com/office/drawing/2014/chart" uri="{C3380CC4-5D6E-409C-BE32-E72D297353CC}">
              <c16:uniqueId val="{00000000-F5F4-4BF7-AA2B-2E72B12B1500}"/>
            </c:ext>
          </c:extLst>
        </c:ser>
        <c:dLbls>
          <c:showLegendKey val="0"/>
          <c:showVal val="0"/>
          <c:showCatName val="0"/>
          <c:showSerName val="0"/>
          <c:showPercent val="0"/>
          <c:showBubbleSize val="0"/>
        </c:dLbls>
        <c:gapWidth val="150"/>
        <c:axId val="115109888"/>
        <c:axId val="1151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F5F4-4BF7-AA2B-2E72B12B1500}"/>
            </c:ext>
          </c:extLst>
        </c:ser>
        <c:dLbls>
          <c:showLegendKey val="0"/>
          <c:showVal val="0"/>
          <c:showCatName val="0"/>
          <c:showSerName val="0"/>
          <c:showPercent val="0"/>
          <c:showBubbleSize val="0"/>
        </c:dLbls>
        <c:marker val="1"/>
        <c:smooth val="0"/>
        <c:axId val="115109888"/>
        <c:axId val="115111808"/>
      </c:lineChart>
      <c:dateAx>
        <c:axId val="115109888"/>
        <c:scaling>
          <c:orientation val="minMax"/>
        </c:scaling>
        <c:delete val="1"/>
        <c:axPos val="b"/>
        <c:numFmt formatCode="ge" sourceLinked="1"/>
        <c:majorTickMark val="none"/>
        <c:minorTickMark val="none"/>
        <c:tickLblPos val="none"/>
        <c:crossAx val="115111808"/>
        <c:crosses val="autoZero"/>
        <c:auto val="1"/>
        <c:lblOffset val="100"/>
        <c:baseTimeUnit val="years"/>
      </c:dateAx>
      <c:valAx>
        <c:axId val="11511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10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29679300</c:v>
                </c:pt>
                <c:pt idx="1">
                  <c:v>30196750</c:v>
                </c:pt>
                <c:pt idx="2">
                  <c:v>30265175</c:v>
                </c:pt>
                <c:pt idx="3">
                  <c:v>30444925</c:v>
                </c:pt>
                <c:pt idx="4">
                  <c:v>31193350</c:v>
                </c:pt>
              </c:numCache>
            </c:numRef>
          </c:val>
          <c:extLst xmlns:c16r2="http://schemas.microsoft.com/office/drawing/2015/06/chart">
            <c:ext xmlns:c16="http://schemas.microsoft.com/office/drawing/2014/chart" uri="{C3380CC4-5D6E-409C-BE32-E72D297353CC}">
              <c16:uniqueId val="{00000000-F73B-4BCC-B355-613CC5052D89}"/>
            </c:ext>
          </c:extLst>
        </c:ser>
        <c:dLbls>
          <c:showLegendKey val="0"/>
          <c:showVal val="0"/>
          <c:showCatName val="0"/>
          <c:showSerName val="0"/>
          <c:showPercent val="0"/>
          <c:showBubbleSize val="0"/>
        </c:dLbls>
        <c:gapWidth val="150"/>
        <c:axId val="116329856"/>
        <c:axId val="1163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F73B-4BCC-B355-613CC5052D89}"/>
            </c:ext>
          </c:extLst>
        </c:ser>
        <c:dLbls>
          <c:showLegendKey val="0"/>
          <c:showVal val="0"/>
          <c:showCatName val="0"/>
          <c:showSerName val="0"/>
          <c:showPercent val="0"/>
          <c:showBubbleSize val="0"/>
        </c:dLbls>
        <c:marker val="1"/>
        <c:smooth val="0"/>
        <c:axId val="116329856"/>
        <c:axId val="116340224"/>
      </c:lineChart>
      <c:dateAx>
        <c:axId val="116329856"/>
        <c:scaling>
          <c:orientation val="minMax"/>
        </c:scaling>
        <c:delete val="1"/>
        <c:axPos val="b"/>
        <c:numFmt formatCode="ge" sourceLinked="1"/>
        <c:majorTickMark val="none"/>
        <c:minorTickMark val="none"/>
        <c:tickLblPos val="none"/>
        <c:crossAx val="116340224"/>
        <c:crosses val="autoZero"/>
        <c:auto val="1"/>
        <c:lblOffset val="100"/>
        <c:baseTimeUnit val="years"/>
      </c:dateAx>
      <c:valAx>
        <c:axId val="11634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32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11.6</c:v>
                </c:pt>
                <c:pt idx="1">
                  <c:v>11.7</c:v>
                </c:pt>
                <c:pt idx="2">
                  <c:v>11.7</c:v>
                </c:pt>
                <c:pt idx="3">
                  <c:v>11.5</c:v>
                </c:pt>
                <c:pt idx="4">
                  <c:v>12.2</c:v>
                </c:pt>
              </c:numCache>
            </c:numRef>
          </c:val>
          <c:extLst xmlns:c16r2="http://schemas.microsoft.com/office/drawing/2015/06/chart">
            <c:ext xmlns:c16="http://schemas.microsoft.com/office/drawing/2014/chart" uri="{C3380CC4-5D6E-409C-BE32-E72D297353CC}">
              <c16:uniqueId val="{00000000-749A-4575-ACFA-BEC3E7585517}"/>
            </c:ext>
          </c:extLst>
        </c:ser>
        <c:dLbls>
          <c:showLegendKey val="0"/>
          <c:showVal val="0"/>
          <c:showCatName val="0"/>
          <c:showSerName val="0"/>
          <c:showPercent val="0"/>
          <c:showBubbleSize val="0"/>
        </c:dLbls>
        <c:gapWidth val="150"/>
        <c:axId val="116378624"/>
        <c:axId val="1163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749A-4575-ACFA-BEC3E7585517}"/>
            </c:ext>
          </c:extLst>
        </c:ser>
        <c:dLbls>
          <c:showLegendKey val="0"/>
          <c:showVal val="0"/>
          <c:showCatName val="0"/>
          <c:showSerName val="0"/>
          <c:showPercent val="0"/>
          <c:showBubbleSize val="0"/>
        </c:dLbls>
        <c:marker val="1"/>
        <c:smooth val="0"/>
        <c:axId val="116378624"/>
        <c:axId val="116384896"/>
      </c:lineChart>
      <c:dateAx>
        <c:axId val="116378624"/>
        <c:scaling>
          <c:orientation val="minMax"/>
        </c:scaling>
        <c:delete val="1"/>
        <c:axPos val="b"/>
        <c:numFmt formatCode="ge" sourceLinked="1"/>
        <c:majorTickMark val="none"/>
        <c:minorTickMark val="none"/>
        <c:tickLblPos val="none"/>
        <c:crossAx val="116384896"/>
        <c:crosses val="autoZero"/>
        <c:auto val="1"/>
        <c:lblOffset val="100"/>
        <c:baseTimeUnit val="years"/>
      </c:dateAx>
      <c:valAx>
        <c:axId val="11638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37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78.2</c:v>
                </c:pt>
                <c:pt idx="1">
                  <c:v>72.3</c:v>
                </c:pt>
                <c:pt idx="2">
                  <c:v>76.099999999999994</c:v>
                </c:pt>
                <c:pt idx="3">
                  <c:v>81.5</c:v>
                </c:pt>
                <c:pt idx="4">
                  <c:v>80.7</c:v>
                </c:pt>
              </c:numCache>
            </c:numRef>
          </c:val>
          <c:extLst xmlns:c16r2="http://schemas.microsoft.com/office/drawing/2015/06/chart">
            <c:ext xmlns:c16="http://schemas.microsoft.com/office/drawing/2014/chart" uri="{C3380CC4-5D6E-409C-BE32-E72D297353CC}">
              <c16:uniqueId val="{00000000-61C7-489E-8008-930453224E64}"/>
            </c:ext>
          </c:extLst>
        </c:ser>
        <c:dLbls>
          <c:showLegendKey val="0"/>
          <c:showVal val="0"/>
          <c:showCatName val="0"/>
          <c:showSerName val="0"/>
          <c:showPercent val="0"/>
          <c:showBubbleSize val="0"/>
        </c:dLbls>
        <c:gapWidth val="150"/>
        <c:axId val="116406528"/>
        <c:axId val="1164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61C7-489E-8008-930453224E64}"/>
            </c:ext>
          </c:extLst>
        </c:ser>
        <c:dLbls>
          <c:showLegendKey val="0"/>
          <c:showVal val="0"/>
          <c:showCatName val="0"/>
          <c:showSerName val="0"/>
          <c:showPercent val="0"/>
          <c:showBubbleSize val="0"/>
        </c:dLbls>
        <c:marker val="1"/>
        <c:smooth val="0"/>
        <c:axId val="116406528"/>
        <c:axId val="116425088"/>
      </c:lineChart>
      <c:dateAx>
        <c:axId val="116406528"/>
        <c:scaling>
          <c:orientation val="minMax"/>
        </c:scaling>
        <c:delete val="1"/>
        <c:axPos val="b"/>
        <c:numFmt formatCode="ge" sourceLinked="1"/>
        <c:majorTickMark val="none"/>
        <c:minorTickMark val="none"/>
        <c:tickLblPos val="none"/>
        <c:crossAx val="116425088"/>
        <c:crosses val="autoZero"/>
        <c:auto val="1"/>
        <c:lblOffset val="100"/>
        <c:baseTimeUnit val="years"/>
      </c:dateAx>
      <c:valAx>
        <c:axId val="11642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4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5801</c:v>
                </c:pt>
                <c:pt idx="1">
                  <c:v>5798</c:v>
                </c:pt>
                <c:pt idx="2">
                  <c:v>5641</c:v>
                </c:pt>
                <c:pt idx="3">
                  <c:v>5766</c:v>
                </c:pt>
                <c:pt idx="4">
                  <c:v>6188</c:v>
                </c:pt>
              </c:numCache>
            </c:numRef>
          </c:val>
          <c:extLst xmlns:c16r2="http://schemas.microsoft.com/office/drawing/2015/06/chart">
            <c:ext xmlns:c16="http://schemas.microsoft.com/office/drawing/2014/chart" uri="{C3380CC4-5D6E-409C-BE32-E72D297353CC}">
              <c16:uniqueId val="{00000000-3311-4236-B343-085429BF4495}"/>
            </c:ext>
          </c:extLst>
        </c:ser>
        <c:dLbls>
          <c:showLegendKey val="0"/>
          <c:showVal val="0"/>
          <c:showCatName val="0"/>
          <c:showSerName val="0"/>
          <c:showPercent val="0"/>
          <c:showBubbleSize val="0"/>
        </c:dLbls>
        <c:gapWidth val="150"/>
        <c:axId val="116463488"/>
        <c:axId val="1164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3311-4236-B343-085429BF4495}"/>
            </c:ext>
          </c:extLst>
        </c:ser>
        <c:dLbls>
          <c:showLegendKey val="0"/>
          <c:showVal val="0"/>
          <c:showCatName val="0"/>
          <c:showSerName val="0"/>
          <c:showPercent val="0"/>
          <c:showBubbleSize val="0"/>
        </c:dLbls>
        <c:marker val="1"/>
        <c:smooth val="0"/>
        <c:axId val="116463488"/>
        <c:axId val="116469760"/>
      </c:lineChart>
      <c:dateAx>
        <c:axId val="116463488"/>
        <c:scaling>
          <c:orientation val="minMax"/>
        </c:scaling>
        <c:delete val="1"/>
        <c:axPos val="b"/>
        <c:numFmt formatCode="ge" sourceLinked="1"/>
        <c:majorTickMark val="none"/>
        <c:minorTickMark val="none"/>
        <c:tickLblPos val="none"/>
        <c:crossAx val="116469760"/>
        <c:crosses val="autoZero"/>
        <c:auto val="1"/>
        <c:lblOffset val="100"/>
        <c:baseTimeUnit val="years"/>
      </c:dateAx>
      <c:valAx>
        <c:axId val="11646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4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15527</c:v>
                </c:pt>
                <c:pt idx="1">
                  <c:v>15959</c:v>
                </c:pt>
                <c:pt idx="2">
                  <c:v>16242</c:v>
                </c:pt>
                <c:pt idx="3">
                  <c:v>15853</c:v>
                </c:pt>
                <c:pt idx="4">
                  <c:v>16636</c:v>
                </c:pt>
              </c:numCache>
            </c:numRef>
          </c:val>
          <c:extLst xmlns:c16r2="http://schemas.microsoft.com/office/drawing/2015/06/chart">
            <c:ext xmlns:c16="http://schemas.microsoft.com/office/drawing/2014/chart" uri="{C3380CC4-5D6E-409C-BE32-E72D297353CC}">
              <c16:uniqueId val="{00000000-2FCC-403C-8E40-6736A1AA9FC4}"/>
            </c:ext>
          </c:extLst>
        </c:ser>
        <c:dLbls>
          <c:showLegendKey val="0"/>
          <c:showVal val="0"/>
          <c:showCatName val="0"/>
          <c:showSerName val="0"/>
          <c:showPercent val="0"/>
          <c:showBubbleSize val="0"/>
        </c:dLbls>
        <c:gapWidth val="150"/>
        <c:axId val="116516352"/>
        <c:axId val="1165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2FCC-403C-8E40-6736A1AA9FC4}"/>
            </c:ext>
          </c:extLst>
        </c:ser>
        <c:dLbls>
          <c:showLegendKey val="0"/>
          <c:showVal val="0"/>
          <c:showCatName val="0"/>
          <c:showSerName val="0"/>
          <c:showPercent val="0"/>
          <c:showBubbleSize val="0"/>
        </c:dLbls>
        <c:marker val="1"/>
        <c:smooth val="0"/>
        <c:axId val="116516352"/>
        <c:axId val="116518272"/>
      </c:lineChart>
      <c:dateAx>
        <c:axId val="116516352"/>
        <c:scaling>
          <c:orientation val="minMax"/>
        </c:scaling>
        <c:delete val="1"/>
        <c:axPos val="b"/>
        <c:numFmt formatCode="ge" sourceLinked="1"/>
        <c:majorTickMark val="none"/>
        <c:minorTickMark val="none"/>
        <c:tickLblPos val="none"/>
        <c:crossAx val="116518272"/>
        <c:crosses val="autoZero"/>
        <c:auto val="1"/>
        <c:lblOffset val="100"/>
        <c:baseTimeUnit val="years"/>
      </c:dateAx>
      <c:valAx>
        <c:axId val="11651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5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F52"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熊本県天草市　国民健康保険　天草市立　新和病院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82560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3140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２５：１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148</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100.4</v>
      </c>
      <c r="Q33" s="119"/>
      <c r="R33" s="119"/>
      <c r="S33" s="119"/>
      <c r="T33" s="119"/>
      <c r="U33" s="119"/>
      <c r="V33" s="119"/>
      <c r="W33" s="119"/>
      <c r="X33" s="119"/>
      <c r="Y33" s="119"/>
      <c r="Z33" s="119"/>
      <c r="AA33" s="119"/>
      <c r="AB33" s="119"/>
      <c r="AC33" s="119"/>
      <c r="AD33" s="120"/>
      <c r="AE33" s="118">
        <f>データ!AI7</f>
        <v>108.5</v>
      </c>
      <c r="AF33" s="119"/>
      <c r="AG33" s="119"/>
      <c r="AH33" s="119"/>
      <c r="AI33" s="119"/>
      <c r="AJ33" s="119"/>
      <c r="AK33" s="119"/>
      <c r="AL33" s="119"/>
      <c r="AM33" s="119"/>
      <c r="AN33" s="119"/>
      <c r="AO33" s="119"/>
      <c r="AP33" s="119"/>
      <c r="AQ33" s="119"/>
      <c r="AR33" s="119"/>
      <c r="AS33" s="120"/>
      <c r="AT33" s="118">
        <f>データ!AJ7</f>
        <v>105.1</v>
      </c>
      <c r="AU33" s="119"/>
      <c r="AV33" s="119"/>
      <c r="AW33" s="119"/>
      <c r="AX33" s="119"/>
      <c r="AY33" s="119"/>
      <c r="AZ33" s="119"/>
      <c r="BA33" s="119"/>
      <c r="BB33" s="119"/>
      <c r="BC33" s="119"/>
      <c r="BD33" s="119"/>
      <c r="BE33" s="119"/>
      <c r="BF33" s="119"/>
      <c r="BG33" s="119"/>
      <c r="BH33" s="120"/>
      <c r="BI33" s="118">
        <f>データ!AK7</f>
        <v>101</v>
      </c>
      <c r="BJ33" s="119"/>
      <c r="BK33" s="119"/>
      <c r="BL33" s="119"/>
      <c r="BM33" s="119"/>
      <c r="BN33" s="119"/>
      <c r="BO33" s="119"/>
      <c r="BP33" s="119"/>
      <c r="BQ33" s="119"/>
      <c r="BR33" s="119"/>
      <c r="BS33" s="119"/>
      <c r="BT33" s="119"/>
      <c r="BU33" s="119"/>
      <c r="BV33" s="119"/>
      <c r="BW33" s="120"/>
      <c r="BX33" s="118">
        <f>データ!AL7</f>
        <v>101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90.4</v>
      </c>
      <c r="DE33" s="119"/>
      <c r="DF33" s="119"/>
      <c r="DG33" s="119"/>
      <c r="DH33" s="119"/>
      <c r="DI33" s="119"/>
      <c r="DJ33" s="119"/>
      <c r="DK33" s="119"/>
      <c r="DL33" s="119"/>
      <c r="DM33" s="119"/>
      <c r="DN33" s="119"/>
      <c r="DO33" s="119"/>
      <c r="DP33" s="119"/>
      <c r="DQ33" s="119"/>
      <c r="DR33" s="120"/>
      <c r="DS33" s="118">
        <f>データ!AT7</f>
        <v>97.2</v>
      </c>
      <c r="DT33" s="119"/>
      <c r="DU33" s="119"/>
      <c r="DV33" s="119"/>
      <c r="DW33" s="119"/>
      <c r="DX33" s="119"/>
      <c r="DY33" s="119"/>
      <c r="DZ33" s="119"/>
      <c r="EA33" s="119"/>
      <c r="EB33" s="119"/>
      <c r="EC33" s="119"/>
      <c r="ED33" s="119"/>
      <c r="EE33" s="119"/>
      <c r="EF33" s="119"/>
      <c r="EG33" s="120"/>
      <c r="EH33" s="118">
        <f>データ!AU7</f>
        <v>93.9</v>
      </c>
      <c r="EI33" s="119"/>
      <c r="EJ33" s="119"/>
      <c r="EK33" s="119"/>
      <c r="EL33" s="119"/>
      <c r="EM33" s="119"/>
      <c r="EN33" s="119"/>
      <c r="EO33" s="119"/>
      <c r="EP33" s="119"/>
      <c r="EQ33" s="119"/>
      <c r="ER33" s="119"/>
      <c r="ES33" s="119"/>
      <c r="ET33" s="119"/>
      <c r="EU33" s="119"/>
      <c r="EV33" s="120"/>
      <c r="EW33" s="118">
        <f>データ!AV7</f>
        <v>89.8</v>
      </c>
      <c r="EX33" s="119"/>
      <c r="EY33" s="119"/>
      <c r="EZ33" s="119"/>
      <c r="FA33" s="119"/>
      <c r="FB33" s="119"/>
      <c r="FC33" s="119"/>
      <c r="FD33" s="119"/>
      <c r="FE33" s="119"/>
      <c r="FF33" s="119"/>
      <c r="FG33" s="119"/>
      <c r="FH33" s="119"/>
      <c r="FI33" s="119"/>
      <c r="FJ33" s="119"/>
      <c r="FK33" s="120"/>
      <c r="FL33" s="118">
        <f>データ!AW7</f>
        <v>87.8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97.3</v>
      </c>
      <c r="KG33" s="119"/>
      <c r="KH33" s="119"/>
      <c r="KI33" s="119"/>
      <c r="KJ33" s="119"/>
      <c r="KK33" s="119"/>
      <c r="KL33" s="119"/>
      <c r="KM33" s="119"/>
      <c r="KN33" s="119"/>
      <c r="KO33" s="119"/>
      <c r="KP33" s="119"/>
      <c r="KQ33" s="119"/>
      <c r="KR33" s="119"/>
      <c r="KS33" s="119"/>
      <c r="KT33" s="120"/>
      <c r="KU33" s="118">
        <f>データ!BP7</f>
        <v>94.8</v>
      </c>
      <c r="KV33" s="119"/>
      <c r="KW33" s="119"/>
      <c r="KX33" s="119"/>
      <c r="KY33" s="119"/>
      <c r="KZ33" s="119"/>
      <c r="LA33" s="119"/>
      <c r="LB33" s="119"/>
      <c r="LC33" s="119"/>
      <c r="LD33" s="119"/>
      <c r="LE33" s="119"/>
      <c r="LF33" s="119"/>
      <c r="LG33" s="119"/>
      <c r="LH33" s="119"/>
      <c r="LI33" s="120"/>
      <c r="LJ33" s="118">
        <f>データ!BQ7</f>
        <v>95.2</v>
      </c>
      <c r="LK33" s="119"/>
      <c r="LL33" s="119"/>
      <c r="LM33" s="119"/>
      <c r="LN33" s="119"/>
      <c r="LO33" s="119"/>
      <c r="LP33" s="119"/>
      <c r="LQ33" s="119"/>
      <c r="LR33" s="119"/>
      <c r="LS33" s="119"/>
      <c r="LT33" s="119"/>
      <c r="LU33" s="119"/>
      <c r="LV33" s="119"/>
      <c r="LW33" s="119"/>
      <c r="LX33" s="120"/>
      <c r="LY33" s="118">
        <f>データ!BR7</f>
        <v>94.5</v>
      </c>
      <c r="LZ33" s="119"/>
      <c r="MA33" s="119"/>
      <c r="MB33" s="119"/>
      <c r="MC33" s="119"/>
      <c r="MD33" s="119"/>
      <c r="ME33" s="119"/>
      <c r="MF33" s="119"/>
      <c r="MG33" s="119"/>
      <c r="MH33" s="119"/>
      <c r="MI33" s="119"/>
      <c r="MJ33" s="119"/>
      <c r="MK33" s="119"/>
      <c r="ML33" s="119"/>
      <c r="MM33" s="120"/>
      <c r="MN33" s="118">
        <f>データ!BS7</f>
        <v>96.6</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15527</v>
      </c>
      <c r="Q55" s="124"/>
      <c r="R55" s="124"/>
      <c r="S55" s="124"/>
      <c r="T55" s="124"/>
      <c r="U55" s="124"/>
      <c r="V55" s="124"/>
      <c r="W55" s="124"/>
      <c r="X55" s="124"/>
      <c r="Y55" s="124"/>
      <c r="Z55" s="124"/>
      <c r="AA55" s="124"/>
      <c r="AB55" s="124"/>
      <c r="AC55" s="124"/>
      <c r="AD55" s="125"/>
      <c r="AE55" s="123">
        <f>データ!CA7</f>
        <v>15959</v>
      </c>
      <c r="AF55" s="124"/>
      <c r="AG55" s="124"/>
      <c r="AH55" s="124"/>
      <c r="AI55" s="124"/>
      <c r="AJ55" s="124"/>
      <c r="AK55" s="124"/>
      <c r="AL55" s="124"/>
      <c r="AM55" s="124"/>
      <c r="AN55" s="124"/>
      <c r="AO55" s="124"/>
      <c r="AP55" s="124"/>
      <c r="AQ55" s="124"/>
      <c r="AR55" s="124"/>
      <c r="AS55" s="125"/>
      <c r="AT55" s="123">
        <f>データ!CB7</f>
        <v>16242</v>
      </c>
      <c r="AU55" s="124"/>
      <c r="AV55" s="124"/>
      <c r="AW55" s="124"/>
      <c r="AX55" s="124"/>
      <c r="AY55" s="124"/>
      <c r="AZ55" s="124"/>
      <c r="BA55" s="124"/>
      <c r="BB55" s="124"/>
      <c r="BC55" s="124"/>
      <c r="BD55" s="124"/>
      <c r="BE55" s="124"/>
      <c r="BF55" s="124"/>
      <c r="BG55" s="124"/>
      <c r="BH55" s="125"/>
      <c r="BI55" s="123">
        <f>データ!CC7</f>
        <v>15853</v>
      </c>
      <c r="BJ55" s="124"/>
      <c r="BK55" s="124"/>
      <c r="BL55" s="124"/>
      <c r="BM55" s="124"/>
      <c r="BN55" s="124"/>
      <c r="BO55" s="124"/>
      <c r="BP55" s="124"/>
      <c r="BQ55" s="124"/>
      <c r="BR55" s="124"/>
      <c r="BS55" s="124"/>
      <c r="BT55" s="124"/>
      <c r="BU55" s="124"/>
      <c r="BV55" s="124"/>
      <c r="BW55" s="125"/>
      <c r="BX55" s="123">
        <f>データ!CD7</f>
        <v>16636</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5801</v>
      </c>
      <c r="DE55" s="124"/>
      <c r="DF55" s="124"/>
      <c r="DG55" s="124"/>
      <c r="DH55" s="124"/>
      <c r="DI55" s="124"/>
      <c r="DJ55" s="124"/>
      <c r="DK55" s="124"/>
      <c r="DL55" s="124"/>
      <c r="DM55" s="124"/>
      <c r="DN55" s="124"/>
      <c r="DO55" s="124"/>
      <c r="DP55" s="124"/>
      <c r="DQ55" s="124"/>
      <c r="DR55" s="125"/>
      <c r="DS55" s="123">
        <f>データ!CL7</f>
        <v>5798</v>
      </c>
      <c r="DT55" s="124"/>
      <c r="DU55" s="124"/>
      <c r="DV55" s="124"/>
      <c r="DW55" s="124"/>
      <c r="DX55" s="124"/>
      <c r="DY55" s="124"/>
      <c r="DZ55" s="124"/>
      <c r="EA55" s="124"/>
      <c r="EB55" s="124"/>
      <c r="EC55" s="124"/>
      <c r="ED55" s="124"/>
      <c r="EE55" s="124"/>
      <c r="EF55" s="124"/>
      <c r="EG55" s="125"/>
      <c r="EH55" s="123">
        <f>データ!CM7</f>
        <v>5641</v>
      </c>
      <c r="EI55" s="124"/>
      <c r="EJ55" s="124"/>
      <c r="EK55" s="124"/>
      <c r="EL55" s="124"/>
      <c r="EM55" s="124"/>
      <c r="EN55" s="124"/>
      <c r="EO55" s="124"/>
      <c r="EP55" s="124"/>
      <c r="EQ55" s="124"/>
      <c r="ER55" s="124"/>
      <c r="ES55" s="124"/>
      <c r="ET55" s="124"/>
      <c r="EU55" s="124"/>
      <c r="EV55" s="125"/>
      <c r="EW55" s="123">
        <f>データ!CN7</f>
        <v>5766</v>
      </c>
      <c r="EX55" s="124"/>
      <c r="EY55" s="124"/>
      <c r="EZ55" s="124"/>
      <c r="FA55" s="124"/>
      <c r="FB55" s="124"/>
      <c r="FC55" s="124"/>
      <c r="FD55" s="124"/>
      <c r="FE55" s="124"/>
      <c r="FF55" s="124"/>
      <c r="FG55" s="124"/>
      <c r="FH55" s="124"/>
      <c r="FI55" s="124"/>
      <c r="FJ55" s="124"/>
      <c r="FK55" s="125"/>
      <c r="FL55" s="123">
        <f>データ!CO7</f>
        <v>6188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78.2</v>
      </c>
      <c r="GS55" s="119"/>
      <c r="GT55" s="119"/>
      <c r="GU55" s="119"/>
      <c r="GV55" s="119"/>
      <c r="GW55" s="119"/>
      <c r="GX55" s="119"/>
      <c r="GY55" s="119"/>
      <c r="GZ55" s="119"/>
      <c r="HA55" s="119"/>
      <c r="HB55" s="119"/>
      <c r="HC55" s="119"/>
      <c r="HD55" s="119"/>
      <c r="HE55" s="119"/>
      <c r="HF55" s="120"/>
      <c r="HG55" s="118">
        <f>データ!CW7</f>
        <v>72.3</v>
      </c>
      <c r="HH55" s="119"/>
      <c r="HI55" s="119"/>
      <c r="HJ55" s="119"/>
      <c r="HK55" s="119"/>
      <c r="HL55" s="119"/>
      <c r="HM55" s="119"/>
      <c r="HN55" s="119"/>
      <c r="HO55" s="119"/>
      <c r="HP55" s="119"/>
      <c r="HQ55" s="119"/>
      <c r="HR55" s="119"/>
      <c r="HS55" s="119"/>
      <c r="HT55" s="119"/>
      <c r="HU55" s="120"/>
      <c r="HV55" s="118">
        <f>データ!CX7</f>
        <v>76.099999999999994</v>
      </c>
      <c r="HW55" s="119"/>
      <c r="HX55" s="119"/>
      <c r="HY55" s="119"/>
      <c r="HZ55" s="119"/>
      <c r="IA55" s="119"/>
      <c r="IB55" s="119"/>
      <c r="IC55" s="119"/>
      <c r="ID55" s="119"/>
      <c r="IE55" s="119"/>
      <c r="IF55" s="119"/>
      <c r="IG55" s="119"/>
      <c r="IH55" s="119"/>
      <c r="II55" s="119"/>
      <c r="IJ55" s="120"/>
      <c r="IK55" s="118">
        <f>データ!CY7</f>
        <v>81.5</v>
      </c>
      <c r="IL55" s="119"/>
      <c r="IM55" s="119"/>
      <c r="IN55" s="119"/>
      <c r="IO55" s="119"/>
      <c r="IP55" s="119"/>
      <c r="IQ55" s="119"/>
      <c r="IR55" s="119"/>
      <c r="IS55" s="119"/>
      <c r="IT55" s="119"/>
      <c r="IU55" s="119"/>
      <c r="IV55" s="119"/>
      <c r="IW55" s="119"/>
      <c r="IX55" s="119"/>
      <c r="IY55" s="120"/>
      <c r="IZ55" s="118">
        <f>データ!CZ7</f>
        <v>80.7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11.6</v>
      </c>
      <c r="KG55" s="119"/>
      <c r="KH55" s="119"/>
      <c r="KI55" s="119"/>
      <c r="KJ55" s="119"/>
      <c r="KK55" s="119"/>
      <c r="KL55" s="119"/>
      <c r="KM55" s="119"/>
      <c r="KN55" s="119"/>
      <c r="KO55" s="119"/>
      <c r="KP55" s="119"/>
      <c r="KQ55" s="119"/>
      <c r="KR55" s="119"/>
      <c r="KS55" s="119"/>
      <c r="KT55" s="120"/>
      <c r="KU55" s="118">
        <f>データ!DH7</f>
        <v>11.7</v>
      </c>
      <c r="KV55" s="119"/>
      <c r="KW55" s="119"/>
      <c r="KX55" s="119"/>
      <c r="KY55" s="119"/>
      <c r="KZ55" s="119"/>
      <c r="LA55" s="119"/>
      <c r="LB55" s="119"/>
      <c r="LC55" s="119"/>
      <c r="LD55" s="119"/>
      <c r="LE55" s="119"/>
      <c r="LF55" s="119"/>
      <c r="LG55" s="119"/>
      <c r="LH55" s="119"/>
      <c r="LI55" s="120"/>
      <c r="LJ55" s="118">
        <f>データ!DI7</f>
        <v>11.7</v>
      </c>
      <c r="LK55" s="119"/>
      <c r="LL55" s="119"/>
      <c r="LM55" s="119"/>
      <c r="LN55" s="119"/>
      <c r="LO55" s="119"/>
      <c r="LP55" s="119"/>
      <c r="LQ55" s="119"/>
      <c r="LR55" s="119"/>
      <c r="LS55" s="119"/>
      <c r="LT55" s="119"/>
      <c r="LU55" s="119"/>
      <c r="LV55" s="119"/>
      <c r="LW55" s="119"/>
      <c r="LX55" s="120"/>
      <c r="LY55" s="118">
        <f>データ!DJ7</f>
        <v>11.5</v>
      </c>
      <c r="LZ55" s="119"/>
      <c r="MA55" s="119"/>
      <c r="MB55" s="119"/>
      <c r="MC55" s="119"/>
      <c r="MD55" s="119"/>
      <c r="ME55" s="119"/>
      <c r="MF55" s="119"/>
      <c r="MG55" s="119"/>
      <c r="MH55" s="119"/>
      <c r="MI55" s="119"/>
      <c r="MJ55" s="119"/>
      <c r="MK55" s="119"/>
      <c r="ML55" s="119"/>
      <c r="MM55" s="120"/>
      <c r="MN55" s="118">
        <f>データ!DK7</f>
        <v>12.2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42</v>
      </c>
      <c r="V79" s="132"/>
      <c r="W79" s="132"/>
      <c r="X79" s="132"/>
      <c r="Y79" s="132"/>
      <c r="Z79" s="132"/>
      <c r="AA79" s="132"/>
      <c r="AB79" s="132"/>
      <c r="AC79" s="132"/>
      <c r="AD79" s="132"/>
      <c r="AE79" s="132"/>
      <c r="AF79" s="132"/>
      <c r="AG79" s="132"/>
      <c r="AH79" s="132"/>
      <c r="AI79" s="132"/>
      <c r="AJ79" s="132"/>
      <c r="AK79" s="132"/>
      <c r="AL79" s="132"/>
      <c r="AM79" s="132"/>
      <c r="AN79" s="132">
        <f>データ!DS7</f>
        <v>43.6</v>
      </c>
      <c r="AO79" s="132"/>
      <c r="AP79" s="132"/>
      <c r="AQ79" s="132"/>
      <c r="AR79" s="132"/>
      <c r="AS79" s="132"/>
      <c r="AT79" s="132"/>
      <c r="AU79" s="132"/>
      <c r="AV79" s="132"/>
      <c r="AW79" s="132"/>
      <c r="AX79" s="132"/>
      <c r="AY79" s="132"/>
      <c r="AZ79" s="132"/>
      <c r="BA79" s="132"/>
      <c r="BB79" s="132"/>
      <c r="BC79" s="132"/>
      <c r="BD79" s="132"/>
      <c r="BE79" s="132"/>
      <c r="BF79" s="132"/>
      <c r="BG79" s="132">
        <f>データ!DT7</f>
        <v>45.2</v>
      </c>
      <c r="BH79" s="132"/>
      <c r="BI79" s="132"/>
      <c r="BJ79" s="132"/>
      <c r="BK79" s="132"/>
      <c r="BL79" s="132"/>
      <c r="BM79" s="132"/>
      <c r="BN79" s="132"/>
      <c r="BO79" s="132"/>
      <c r="BP79" s="132"/>
      <c r="BQ79" s="132"/>
      <c r="BR79" s="132"/>
      <c r="BS79" s="132"/>
      <c r="BT79" s="132"/>
      <c r="BU79" s="132"/>
      <c r="BV79" s="132"/>
      <c r="BW79" s="132"/>
      <c r="BX79" s="132"/>
      <c r="BY79" s="132"/>
      <c r="BZ79" s="132">
        <f>データ!DU7</f>
        <v>46</v>
      </c>
      <c r="CA79" s="132"/>
      <c r="CB79" s="132"/>
      <c r="CC79" s="132"/>
      <c r="CD79" s="132"/>
      <c r="CE79" s="132"/>
      <c r="CF79" s="132"/>
      <c r="CG79" s="132"/>
      <c r="CH79" s="132"/>
      <c r="CI79" s="132"/>
      <c r="CJ79" s="132"/>
      <c r="CK79" s="132"/>
      <c r="CL79" s="132"/>
      <c r="CM79" s="132"/>
      <c r="CN79" s="132"/>
      <c r="CO79" s="132"/>
      <c r="CP79" s="132"/>
      <c r="CQ79" s="132"/>
      <c r="CR79" s="132"/>
      <c r="CS79" s="132">
        <f>データ!DV7</f>
        <v>47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86.8</v>
      </c>
      <c r="EP79" s="132"/>
      <c r="EQ79" s="132"/>
      <c r="ER79" s="132"/>
      <c r="ES79" s="132"/>
      <c r="ET79" s="132"/>
      <c r="EU79" s="132"/>
      <c r="EV79" s="132"/>
      <c r="EW79" s="132"/>
      <c r="EX79" s="132"/>
      <c r="EY79" s="132"/>
      <c r="EZ79" s="132"/>
      <c r="FA79" s="132"/>
      <c r="FB79" s="132"/>
      <c r="FC79" s="132"/>
      <c r="FD79" s="132"/>
      <c r="FE79" s="132"/>
      <c r="FF79" s="132"/>
      <c r="FG79" s="132"/>
      <c r="FH79" s="132">
        <f>データ!ED7</f>
        <v>86.4</v>
      </c>
      <c r="FI79" s="132"/>
      <c r="FJ79" s="132"/>
      <c r="FK79" s="132"/>
      <c r="FL79" s="132"/>
      <c r="FM79" s="132"/>
      <c r="FN79" s="132"/>
      <c r="FO79" s="132"/>
      <c r="FP79" s="132"/>
      <c r="FQ79" s="132"/>
      <c r="FR79" s="132"/>
      <c r="FS79" s="132"/>
      <c r="FT79" s="132"/>
      <c r="FU79" s="132"/>
      <c r="FV79" s="132"/>
      <c r="FW79" s="132"/>
      <c r="FX79" s="132"/>
      <c r="FY79" s="132"/>
      <c r="FZ79" s="132"/>
      <c r="GA79" s="132">
        <f>データ!EE7</f>
        <v>85.5</v>
      </c>
      <c r="GB79" s="132"/>
      <c r="GC79" s="132"/>
      <c r="GD79" s="132"/>
      <c r="GE79" s="132"/>
      <c r="GF79" s="132"/>
      <c r="GG79" s="132"/>
      <c r="GH79" s="132"/>
      <c r="GI79" s="132"/>
      <c r="GJ79" s="132"/>
      <c r="GK79" s="132"/>
      <c r="GL79" s="132"/>
      <c r="GM79" s="132"/>
      <c r="GN79" s="132"/>
      <c r="GO79" s="132"/>
      <c r="GP79" s="132"/>
      <c r="GQ79" s="132"/>
      <c r="GR79" s="132"/>
      <c r="GS79" s="132"/>
      <c r="GT79" s="132">
        <f>データ!EF7</f>
        <v>80.599999999999994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81.400000000000006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29679300</v>
      </c>
      <c r="JK79" s="127"/>
      <c r="JL79" s="127"/>
      <c r="JM79" s="127"/>
      <c r="JN79" s="127"/>
      <c r="JO79" s="127"/>
      <c r="JP79" s="127"/>
      <c r="JQ79" s="127"/>
      <c r="JR79" s="127"/>
      <c r="JS79" s="127"/>
      <c r="JT79" s="127"/>
      <c r="JU79" s="127"/>
      <c r="JV79" s="127"/>
      <c r="JW79" s="127"/>
      <c r="JX79" s="127"/>
      <c r="JY79" s="127"/>
      <c r="JZ79" s="127"/>
      <c r="KA79" s="127"/>
      <c r="KB79" s="127"/>
      <c r="KC79" s="127">
        <f>データ!EO7</f>
        <v>30196750</v>
      </c>
      <c r="KD79" s="127"/>
      <c r="KE79" s="127"/>
      <c r="KF79" s="127"/>
      <c r="KG79" s="127"/>
      <c r="KH79" s="127"/>
      <c r="KI79" s="127"/>
      <c r="KJ79" s="127"/>
      <c r="KK79" s="127"/>
      <c r="KL79" s="127"/>
      <c r="KM79" s="127"/>
      <c r="KN79" s="127"/>
      <c r="KO79" s="127"/>
      <c r="KP79" s="127"/>
      <c r="KQ79" s="127"/>
      <c r="KR79" s="127"/>
      <c r="KS79" s="127"/>
      <c r="KT79" s="127"/>
      <c r="KU79" s="127"/>
      <c r="KV79" s="127">
        <f>データ!EP7</f>
        <v>30265175</v>
      </c>
      <c r="KW79" s="127"/>
      <c r="KX79" s="127"/>
      <c r="KY79" s="127"/>
      <c r="KZ79" s="127"/>
      <c r="LA79" s="127"/>
      <c r="LB79" s="127"/>
      <c r="LC79" s="127"/>
      <c r="LD79" s="127"/>
      <c r="LE79" s="127"/>
      <c r="LF79" s="127"/>
      <c r="LG79" s="127"/>
      <c r="LH79" s="127"/>
      <c r="LI79" s="127"/>
      <c r="LJ79" s="127"/>
      <c r="LK79" s="127"/>
      <c r="LL79" s="127"/>
      <c r="LM79" s="127"/>
      <c r="LN79" s="127"/>
      <c r="LO79" s="127">
        <f>データ!EQ7</f>
        <v>30444925</v>
      </c>
      <c r="LP79" s="127"/>
      <c r="LQ79" s="127"/>
      <c r="LR79" s="127"/>
      <c r="LS79" s="127"/>
      <c r="LT79" s="127"/>
      <c r="LU79" s="127"/>
      <c r="LV79" s="127"/>
      <c r="LW79" s="127"/>
      <c r="LX79" s="127"/>
      <c r="LY79" s="127"/>
      <c r="LZ79" s="127"/>
      <c r="MA79" s="127"/>
      <c r="MB79" s="127"/>
      <c r="MC79" s="127"/>
      <c r="MD79" s="127"/>
      <c r="ME79" s="127"/>
      <c r="MF79" s="127"/>
      <c r="MG79" s="127"/>
      <c r="MH79" s="127">
        <f>データ!ER7</f>
        <v>31193350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37.9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50.2</v>
      </c>
      <c r="BH80" s="132"/>
      <c r="BI80" s="132"/>
      <c r="BJ80" s="132"/>
      <c r="BK80" s="132"/>
      <c r="BL80" s="132"/>
      <c r="BM80" s="132"/>
      <c r="BN80" s="132"/>
      <c r="BO80" s="132"/>
      <c r="BP80" s="132"/>
      <c r="BQ80" s="132"/>
      <c r="BR80" s="132"/>
      <c r="BS80" s="132"/>
      <c r="BT80" s="132"/>
      <c r="BU80" s="132"/>
      <c r="BV80" s="132"/>
      <c r="BW80" s="132"/>
      <c r="BX80" s="132"/>
      <c r="BY80" s="132"/>
      <c r="BZ80" s="132">
        <f>データ!DZ7</f>
        <v>52.7</v>
      </c>
      <c r="CA80" s="132"/>
      <c r="CB80" s="132"/>
      <c r="CC80" s="132"/>
      <c r="CD80" s="132"/>
      <c r="CE80" s="132"/>
      <c r="CF80" s="132"/>
      <c r="CG80" s="132"/>
      <c r="CH80" s="132"/>
      <c r="CI80" s="132"/>
      <c r="CJ80" s="132"/>
      <c r="CK80" s="132"/>
      <c r="CL80" s="132"/>
      <c r="CM80" s="132"/>
      <c r="CN80" s="132"/>
      <c r="CO80" s="132"/>
      <c r="CP80" s="132"/>
      <c r="CQ80" s="132"/>
      <c r="CR80" s="132"/>
      <c r="CS80" s="132">
        <f>データ!EA7</f>
        <v>52.8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48.8</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67.2</v>
      </c>
      <c r="GB80" s="132"/>
      <c r="GC80" s="132"/>
      <c r="GD80" s="132"/>
      <c r="GE80" s="132"/>
      <c r="GF80" s="132"/>
      <c r="GG80" s="132"/>
      <c r="GH80" s="132"/>
      <c r="GI80" s="132"/>
      <c r="GJ80" s="132"/>
      <c r="GK80" s="132"/>
      <c r="GL80" s="132"/>
      <c r="GM80" s="132"/>
      <c r="GN80" s="132"/>
      <c r="GO80" s="132"/>
      <c r="GP80" s="132"/>
      <c r="GQ80" s="132"/>
      <c r="GR80" s="132"/>
      <c r="GS80" s="132"/>
      <c r="GT80" s="132">
        <f>データ!EK7</f>
        <v>70.5</v>
      </c>
      <c r="GU80" s="132"/>
      <c r="GV80" s="132"/>
      <c r="GW80" s="132"/>
      <c r="GX80" s="132"/>
      <c r="GY80" s="132"/>
      <c r="GZ80" s="132"/>
      <c r="HA80" s="132"/>
      <c r="HB80" s="132"/>
      <c r="HC80" s="132"/>
      <c r="HD80" s="132"/>
      <c r="HE80" s="132"/>
      <c r="HF80" s="132"/>
      <c r="HG80" s="132"/>
      <c r="HH80" s="132"/>
      <c r="HI80" s="132"/>
      <c r="HJ80" s="132"/>
      <c r="HK80" s="132"/>
      <c r="HL80" s="132"/>
      <c r="HM80" s="132">
        <f>データ!EL7</f>
        <v>68.900000000000006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34662133</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42228890</v>
      </c>
      <c r="KW80" s="127"/>
      <c r="KX80" s="127"/>
      <c r="KY80" s="127"/>
      <c r="KZ80" s="127"/>
      <c r="LA80" s="127"/>
      <c r="LB80" s="127"/>
      <c r="LC80" s="127"/>
      <c r="LD80" s="127"/>
      <c r="LE80" s="127"/>
      <c r="LF80" s="127"/>
      <c r="LG80" s="127"/>
      <c r="LH80" s="127"/>
      <c r="LI80" s="127"/>
      <c r="LJ80" s="127"/>
      <c r="LK80" s="127"/>
      <c r="LL80" s="127"/>
      <c r="LM80" s="127"/>
      <c r="LN80" s="127"/>
      <c r="LO80" s="127">
        <f>データ!EV7</f>
        <v>41785853</v>
      </c>
      <c r="LP80" s="127"/>
      <c r="LQ80" s="127"/>
      <c r="LR80" s="127"/>
      <c r="LS80" s="127"/>
      <c r="LT80" s="127"/>
      <c r="LU80" s="127"/>
      <c r="LV80" s="127"/>
      <c r="LW80" s="127"/>
      <c r="LX80" s="127"/>
      <c r="LY80" s="127"/>
      <c r="LZ80" s="127"/>
      <c r="MA80" s="127"/>
      <c r="MB80" s="127"/>
      <c r="MC80" s="127"/>
      <c r="MD80" s="127"/>
      <c r="ME80" s="127"/>
      <c r="MF80" s="127"/>
      <c r="MG80" s="127"/>
      <c r="MH80" s="127">
        <f>データ!EW7</f>
        <v>44571078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rk/qk3fwlRguBCQN8r5pcRPZr3l9KVrKDs7YSa0/sYoJszaXFAlOioMuyzpn3SMkTZNmJqhBFRVOKQMPUaQ9A==" saltValue="Mx/YKUIGxOuIl4pAIqA/X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121</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122</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123</v>
      </c>
      <c r="B6" s="62">
        <f>B8</f>
        <v>2017</v>
      </c>
      <c r="C6" s="62">
        <f t="shared" ref="C6:M6" si="2">C8</f>
        <v>432156</v>
      </c>
      <c r="D6" s="62">
        <f t="shared" si="2"/>
        <v>46</v>
      </c>
      <c r="E6" s="62">
        <f t="shared" si="2"/>
        <v>6</v>
      </c>
      <c r="F6" s="62">
        <f t="shared" si="2"/>
        <v>0</v>
      </c>
      <c r="G6" s="62">
        <f t="shared" si="2"/>
        <v>3</v>
      </c>
      <c r="H6" s="135" t="str">
        <f>IF(H8&lt;&gt;I8,H8,"")&amp;IF(I8&lt;&gt;J8,I8,"")&amp;"　"&amp;J8</f>
        <v>熊本県天草市　国民健康保険　天草市立　新和病院</v>
      </c>
      <c r="I6" s="136"/>
      <c r="J6" s="137"/>
      <c r="K6" s="62" t="str">
        <f t="shared" si="2"/>
        <v>条例全部</v>
      </c>
      <c r="L6" s="62" t="str">
        <f t="shared" si="2"/>
        <v>病院事業</v>
      </c>
      <c r="M6" s="62" t="str">
        <f t="shared" si="2"/>
        <v>一般病院</v>
      </c>
      <c r="N6" s="62" t="str">
        <f>N8</f>
        <v>50床未満</v>
      </c>
      <c r="O6" s="62" t="str">
        <f>O8</f>
        <v>自治体職員 民間企業出身</v>
      </c>
      <c r="P6" s="62" t="str">
        <f>P8</f>
        <v>直営</v>
      </c>
      <c r="Q6" s="63">
        <f t="shared" ref="Q6:AG6" si="3">Q8</f>
        <v>7</v>
      </c>
      <c r="R6" s="62" t="str">
        <f t="shared" si="3"/>
        <v>-</v>
      </c>
      <c r="S6" s="62" t="str">
        <f t="shared" si="3"/>
        <v>訓</v>
      </c>
      <c r="T6" s="62" t="str">
        <f t="shared" si="3"/>
        <v>救</v>
      </c>
      <c r="U6" s="63">
        <f>U8</f>
        <v>82560</v>
      </c>
      <c r="V6" s="63">
        <f>V8</f>
        <v>3140</v>
      </c>
      <c r="W6" s="62" t="str">
        <f>W8</f>
        <v>第２種該当</v>
      </c>
      <c r="X6" s="62" t="str">
        <f t="shared" si="3"/>
        <v>２５：１</v>
      </c>
      <c r="Y6" s="63" t="str">
        <f t="shared" si="3"/>
        <v>-</v>
      </c>
      <c r="Z6" s="63">
        <f t="shared" si="3"/>
        <v>40</v>
      </c>
      <c r="AA6" s="63" t="str">
        <f t="shared" si="3"/>
        <v>-</v>
      </c>
      <c r="AB6" s="63" t="str">
        <f t="shared" si="3"/>
        <v>-</v>
      </c>
      <c r="AC6" s="63" t="str">
        <f t="shared" si="3"/>
        <v>-</v>
      </c>
      <c r="AD6" s="63">
        <f t="shared" si="3"/>
        <v>40</v>
      </c>
      <c r="AE6" s="63" t="str">
        <f t="shared" si="3"/>
        <v>-</v>
      </c>
      <c r="AF6" s="63">
        <f t="shared" si="3"/>
        <v>40</v>
      </c>
      <c r="AG6" s="63">
        <f t="shared" si="3"/>
        <v>40</v>
      </c>
      <c r="AH6" s="64">
        <f>IF(AH8="-",NA(),AH8)</f>
        <v>100.4</v>
      </c>
      <c r="AI6" s="64">
        <f t="shared" ref="AI6:AQ6" si="4">IF(AI8="-",NA(),AI8)</f>
        <v>108.5</v>
      </c>
      <c r="AJ6" s="64">
        <f t="shared" si="4"/>
        <v>105.1</v>
      </c>
      <c r="AK6" s="64">
        <f t="shared" si="4"/>
        <v>101</v>
      </c>
      <c r="AL6" s="64">
        <f t="shared" si="4"/>
        <v>101</v>
      </c>
      <c r="AM6" s="64">
        <f t="shared" si="4"/>
        <v>98.3</v>
      </c>
      <c r="AN6" s="64">
        <f t="shared" si="4"/>
        <v>96.5</v>
      </c>
      <c r="AO6" s="64">
        <f t="shared" si="4"/>
        <v>97.7</v>
      </c>
      <c r="AP6" s="64">
        <f t="shared" si="4"/>
        <v>96.2</v>
      </c>
      <c r="AQ6" s="64">
        <f t="shared" si="4"/>
        <v>94.8</v>
      </c>
      <c r="AR6" s="64" t="str">
        <f>IF(AR8="-","【-】","【"&amp;SUBSTITUTE(TEXT(AR8,"#,##0.0"),"-","△")&amp;"】")</f>
        <v>【98.5】</v>
      </c>
      <c r="AS6" s="64">
        <f>IF(AS8="-",NA(),AS8)</f>
        <v>90.4</v>
      </c>
      <c r="AT6" s="64">
        <f t="shared" ref="AT6:BB6" si="5">IF(AT8="-",NA(),AT8)</f>
        <v>97.2</v>
      </c>
      <c r="AU6" s="64">
        <f t="shared" si="5"/>
        <v>93.9</v>
      </c>
      <c r="AV6" s="64">
        <f t="shared" si="5"/>
        <v>89.8</v>
      </c>
      <c r="AW6" s="64">
        <f t="shared" si="5"/>
        <v>87.8</v>
      </c>
      <c r="AX6" s="64">
        <f t="shared" si="5"/>
        <v>73.2</v>
      </c>
      <c r="AY6" s="64">
        <f t="shared" si="5"/>
        <v>70.5</v>
      </c>
      <c r="AZ6" s="64">
        <f t="shared" si="5"/>
        <v>72.2</v>
      </c>
      <c r="BA6" s="64">
        <f t="shared" si="5"/>
        <v>69.5</v>
      </c>
      <c r="BB6" s="64">
        <f t="shared" si="5"/>
        <v>67.7</v>
      </c>
      <c r="BC6" s="64" t="str">
        <f>IF(BC8="-","【-】","【"&amp;SUBSTITUTE(TEXT(BC8,"#,##0.0"),"-","△")&amp;"】")</f>
        <v>【89.7】</v>
      </c>
      <c r="BD6" s="64">
        <f>IF(BD8="-",NA(),BD8)</f>
        <v>0</v>
      </c>
      <c r="BE6" s="64">
        <f t="shared" ref="BE6:BM6" si="6">IF(BE8="-",NA(),BE8)</f>
        <v>0</v>
      </c>
      <c r="BF6" s="64">
        <f t="shared" si="6"/>
        <v>0</v>
      </c>
      <c r="BG6" s="64">
        <f t="shared" si="6"/>
        <v>0</v>
      </c>
      <c r="BH6" s="64">
        <f t="shared" si="6"/>
        <v>0</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97.3</v>
      </c>
      <c r="BP6" s="64">
        <f t="shared" ref="BP6:BX6" si="7">IF(BP8="-",NA(),BP8)</f>
        <v>94.8</v>
      </c>
      <c r="BQ6" s="64">
        <f t="shared" si="7"/>
        <v>95.2</v>
      </c>
      <c r="BR6" s="64">
        <f t="shared" si="7"/>
        <v>94.5</v>
      </c>
      <c r="BS6" s="64">
        <f t="shared" si="7"/>
        <v>96.6</v>
      </c>
      <c r="BT6" s="64">
        <f t="shared" si="7"/>
        <v>65.599999999999994</v>
      </c>
      <c r="BU6" s="64">
        <f t="shared" si="7"/>
        <v>63.9</v>
      </c>
      <c r="BV6" s="64">
        <f t="shared" si="7"/>
        <v>64.900000000000006</v>
      </c>
      <c r="BW6" s="64">
        <f t="shared" si="7"/>
        <v>63.4</v>
      </c>
      <c r="BX6" s="64">
        <f t="shared" si="7"/>
        <v>62.3</v>
      </c>
      <c r="BY6" s="64" t="str">
        <f>IF(BY8="-","【-】","【"&amp;SUBSTITUTE(TEXT(BY8,"#,##0.0"),"-","△")&amp;"】")</f>
        <v>【74.8】</v>
      </c>
      <c r="BZ6" s="65">
        <f>IF(BZ8="-",NA(),BZ8)</f>
        <v>15527</v>
      </c>
      <c r="CA6" s="65">
        <f t="shared" ref="CA6:CI6" si="8">IF(CA8="-",NA(),CA8)</f>
        <v>15959</v>
      </c>
      <c r="CB6" s="65">
        <f t="shared" si="8"/>
        <v>16242</v>
      </c>
      <c r="CC6" s="65">
        <f t="shared" si="8"/>
        <v>15853</v>
      </c>
      <c r="CD6" s="65">
        <f t="shared" si="8"/>
        <v>16636</v>
      </c>
      <c r="CE6" s="65">
        <f t="shared" si="8"/>
        <v>24294</v>
      </c>
      <c r="CF6" s="65">
        <f t="shared" si="8"/>
        <v>24767</v>
      </c>
      <c r="CG6" s="65">
        <f t="shared" si="8"/>
        <v>25920</v>
      </c>
      <c r="CH6" s="65">
        <f t="shared" si="8"/>
        <v>24479</v>
      </c>
      <c r="CI6" s="65">
        <f t="shared" si="8"/>
        <v>25136</v>
      </c>
      <c r="CJ6" s="64" t="str">
        <f>IF(CJ8="-","【-】","【"&amp;SUBSTITUTE(TEXT(CJ8,"#,##0"),"-","△")&amp;"】")</f>
        <v>【50,718】</v>
      </c>
      <c r="CK6" s="65">
        <f>IF(CK8="-",NA(),CK8)</f>
        <v>5801</v>
      </c>
      <c r="CL6" s="65">
        <f t="shared" ref="CL6:CT6" si="9">IF(CL8="-",NA(),CL8)</f>
        <v>5798</v>
      </c>
      <c r="CM6" s="65">
        <f t="shared" si="9"/>
        <v>5641</v>
      </c>
      <c r="CN6" s="65">
        <f t="shared" si="9"/>
        <v>5766</v>
      </c>
      <c r="CO6" s="65">
        <f t="shared" si="9"/>
        <v>6188</v>
      </c>
      <c r="CP6" s="65">
        <f t="shared" si="9"/>
        <v>8208</v>
      </c>
      <c r="CQ6" s="65">
        <f t="shared" si="9"/>
        <v>7997</v>
      </c>
      <c r="CR6" s="65">
        <f t="shared" si="9"/>
        <v>8159</v>
      </c>
      <c r="CS6" s="65">
        <f t="shared" si="9"/>
        <v>8000</v>
      </c>
      <c r="CT6" s="65">
        <f t="shared" si="9"/>
        <v>8023</v>
      </c>
      <c r="CU6" s="64" t="str">
        <f>IF(CU8="-","【-】","【"&amp;SUBSTITUTE(TEXT(CU8,"#,##0"),"-","△")&amp;"】")</f>
        <v>【14,202】</v>
      </c>
      <c r="CV6" s="64">
        <f>IF(CV8="-",NA(),CV8)</f>
        <v>78.2</v>
      </c>
      <c r="CW6" s="64">
        <f t="shared" ref="CW6:DE6" si="10">IF(CW8="-",NA(),CW8)</f>
        <v>72.3</v>
      </c>
      <c r="CX6" s="64">
        <f t="shared" si="10"/>
        <v>76.099999999999994</v>
      </c>
      <c r="CY6" s="64">
        <f t="shared" si="10"/>
        <v>81.5</v>
      </c>
      <c r="CZ6" s="64">
        <f t="shared" si="10"/>
        <v>80.7</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11.6</v>
      </c>
      <c r="DH6" s="64">
        <f t="shared" ref="DH6:DP6" si="11">IF(DH8="-",NA(),DH8)</f>
        <v>11.7</v>
      </c>
      <c r="DI6" s="64">
        <f t="shared" si="11"/>
        <v>11.7</v>
      </c>
      <c r="DJ6" s="64">
        <f t="shared" si="11"/>
        <v>11.5</v>
      </c>
      <c r="DK6" s="64">
        <f t="shared" si="11"/>
        <v>12.2</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42</v>
      </c>
      <c r="DS6" s="64">
        <f t="shared" ref="DS6:EA6" si="12">IF(DS8="-",NA(),DS8)</f>
        <v>43.6</v>
      </c>
      <c r="DT6" s="64">
        <f t="shared" si="12"/>
        <v>45.2</v>
      </c>
      <c r="DU6" s="64">
        <f t="shared" si="12"/>
        <v>46</v>
      </c>
      <c r="DV6" s="64">
        <f t="shared" si="12"/>
        <v>47</v>
      </c>
      <c r="DW6" s="64">
        <f t="shared" si="12"/>
        <v>37.9</v>
      </c>
      <c r="DX6" s="64">
        <f t="shared" si="12"/>
        <v>47.3</v>
      </c>
      <c r="DY6" s="64">
        <f t="shared" si="12"/>
        <v>50.2</v>
      </c>
      <c r="DZ6" s="64">
        <f t="shared" si="12"/>
        <v>52.7</v>
      </c>
      <c r="EA6" s="64">
        <f t="shared" si="12"/>
        <v>52.8</v>
      </c>
      <c r="EB6" s="64" t="str">
        <f>IF(EB8="-","【-】","【"&amp;SUBSTITUTE(TEXT(EB8,"#,##0.0"),"-","△")&amp;"】")</f>
        <v>【51.6】</v>
      </c>
      <c r="EC6" s="64">
        <f>IF(EC8="-",NA(),EC8)</f>
        <v>86.8</v>
      </c>
      <c r="ED6" s="64">
        <f t="shared" ref="ED6:EL6" si="13">IF(ED8="-",NA(),ED8)</f>
        <v>86.4</v>
      </c>
      <c r="EE6" s="64">
        <f t="shared" si="13"/>
        <v>85.5</v>
      </c>
      <c r="EF6" s="64">
        <f t="shared" si="13"/>
        <v>80.599999999999994</v>
      </c>
      <c r="EG6" s="64">
        <f t="shared" si="13"/>
        <v>81.400000000000006</v>
      </c>
      <c r="EH6" s="64">
        <f t="shared" si="13"/>
        <v>48.8</v>
      </c>
      <c r="EI6" s="64">
        <f t="shared" si="13"/>
        <v>66.7</v>
      </c>
      <c r="EJ6" s="64">
        <f t="shared" si="13"/>
        <v>67.2</v>
      </c>
      <c r="EK6" s="64">
        <f t="shared" si="13"/>
        <v>70.5</v>
      </c>
      <c r="EL6" s="64">
        <f t="shared" si="13"/>
        <v>68.900000000000006</v>
      </c>
      <c r="EM6" s="64" t="str">
        <f>IF(EM8="-","【-】","【"&amp;SUBSTITUTE(TEXT(EM8,"#,##0.0"),"-","△")&amp;"】")</f>
        <v>【67.6】</v>
      </c>
      <c r="EN6" s="65">
        <f>IF(EN8="-",NA(),EN8)</f>
        <v>29679300</v>
      </c>
      <c r="EO6" s="65">
        <f t="shared" ref="EO6:EW6" si="14">IF(EO8="-",NA(),EO8)</f>
        <v>30196750</v>
      </c>
      <c r="EP6" s="65">
        <f t="shared" si="14"/>
        <v>30265175</v>
      </c>
      <c r="EQ6" s="65">
        <f t="shared" si="14"/>
        <v>30444925</v>
      </c>
      <c r="ER6" s="65">
        <f t="shared" si="14"/>
        <v>31193350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124</v>
      </c>
      <c r="B7" s="62">
        <f t="shared" ref="B7:AG7" si="15">B8</f>
        <v>2017</v>
      </c>
      <c r="C7" s="62">
        <f t="shared" si="15"/>
        <v>432156</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50床未満</v>
      </c>
      <c r="O7" s="62" t="str">
        <f>O8</f>
        <v>自治体職員 民間企業出身</v>
      </c>
      <c r="P7" s="62" t="str">
        <f>P8</f>
        <v>直営</v>
      </c>
      <c r="Q7" s="63">
        <f t="shared" si="15"/>
        <v>7</v>
      </c>
      <c r="R7" s="62" t="str">
        <f t="shared" si="15"/>
        <v>-</v>
      </c>
      <c r="S7" s="62" t="str">
        <f t="shared" si="15"/>
        <v>訓</v>
      </c>
      <c r="T7" s="62" t="str">
        <f t="shared" si="15"/>
        <v>救</v>
      </c>
      <c r="U7" s="63">
        <f>U8</f>
        <v>82560</v>
      </c>
      <c r="V7" s="63">
        <f>V8</f>
        <v>3140</v>
      </c>
      <c r="W7" s="62" t="str">
        <f>W8</f>
        <v>第２種該当</v>
      </c>
      <c r="X7" s="62" t="str">
        <f t="shared" si="15"/>
        <v>２５：１</v>
      </c>
      <c r="Y7" s="63" t="str">
        <f t="shared" si="15"/>
        <v>-</v>
      </c>
      <c r="Z7" s="63">
        <f t="shared" si="15"/>
        <v>40</v>
      </c>
      <c r="AA7" s="63" t="str">
        <f t="shared" si="15"/>
        <v>-</v>
      </c>
      <c r="AB7" s="63" t="str">
        <f t="shared" si="15"/>
        <v>-</v>
      </c>
      <c r="AC7" s="63" t="str">
        <f t="shared" si="15"/>
        <v>-</v>
      </c>
      <c r="AD7" s="63">
        <f t="shared" si="15"/>
        <v>40</v>
      </c>
      <c r="AE7" s="63" t="str">
        <f t="shared" si="15"/>
        <v>-</v>
      </c>
      <c r="AF7" s="63">
        <f t="shared" si="15"/>
        <v>40</v>
      </c>
      <c r="AG7" s="63">
        <f t="shared" si="15"/>
        <v>40</v>
      </c>
      <c r="AH7" s="64">
        <f>AH8</f>
        <v>100.4</v>
      </c>
      <c r="AI7" s="64">
        <f t="shared" ref="AI7:AQ7" si="16">AI8</f>
        <v>108.5</v>
      </c>
      <c r="AJ7" s="64">
        <f t="shared" si="16"/>
        <v>105.1</v>
      </c>
      <c r="AK7" s="64">
        <f t="shared" si="16"/>
        <v>101</v>
      </c>
      <c r="AL7" s="64">
        <f t="shared" si="16"/>
        <v>101</v>
      </c>
      <c r="AM7" s="64">
        <f t="shared" si="16"/>
        <v>98.3</v>
      </c>
      <c r="AN7" s="64">
        <f t="shared" si="16"/>
        <v>96.5</v>
      </c>
      <c r="AO7" s="64">
        <f t="shared" si="16"/>
        <v>97.7</v>
      </c>
      <c r="AP7" s="64">
        <f t="shared" si="16"/>
        <v>96.2</v>
      </c>
      <c r="AQ7" s="64">
        <f t="shared" si="16"/>
        <v>94.8</v>
      </c>
      <c r="AR7" s="64"/>
      <c r="AS7" s="64">
        <f>AS8</f>
        <v>90.4</v>
      </c>
      <c r="AT7" s="64">
        <f t="shared" ref="AT7:BB7" si="17">AT8</f>
        <v>97.2</v>
      </c>
      <c r="AU7" s="64">
        <f t="shared" si="17"/>
        <v>93.9</v>
      </c>
      <c r="AV7" s="64">
        <f t="shared" si="17"/>
        <v>89.8</v>
      </c>
      <c r="AW7" s="64">
        <f t="shared" si="17"/>
        <v>87.8</v>
      </c>
      <c r="AX7" s="64">
        <f t="shared" si="17"/>
        <v>73.2</v>
      </c>
      <c r="AY7" s="64">
        <f t="shared" si="17"/>
        <v>70.5</v>
      </c>
      <c r="AZ7" s="64">
        <f t="shared" si="17"/>
        <v>72.2</v>
      </c>
      <c r="BA7" s="64">
        <f t="shared" si="17"/>
        <v>69.5</v>
      </c>
      <c r="BB7" s="64">
        <f t="shared" si="17"/>
        <v>67.7</v>
      </c>
      <c r="BC7" s="64"/>
      <c r="BD7" s="64">
        <f>BD8</f>
        <v>0</v>
      </c>
      <c r="BE7" s="64">
        <f t="shared" ref="BE7:BM7" si="18">BE8</f>
        <v>0</v>
      </c>
      <c r="BF7" s="64">
        <f t="shared" si="18"/>
        <v>0</v>
      </c>
      <c r="BG7" s="64">
        <f t="shared" si="18"/>
        <v>0</v>
      </c>
      <c r="BH7" s="64">
        <f t="shared" si="18"/>
        <v>0</v>
      </c>
      <c r="BI7" s="64">
        <f t="shared" si="18"/>
        <v>132.69999999999999</v>
      </c>
      <c r="BJ7" s="64">
        <f t="shared" si="18"/>
        <v>154.80000000000001</v>
      </c>
      <c r="BK7" s="64">
        <f t="shared" si="18"/>
        <v>139.9</v>
      </c>
      <c r="BL7" s="64">
        <f t="shared" si="18"/>
        <v>156.6</v>
      </c>
      <c r="BM7" s="64">
        <f t="shared" si="18"/>
        <v>106</v>
      </c>
      <c r="BN7" s="64"/>
      <c r="BO7" s="64">
        <f>BO8</f>
        <v>97.3</v>
      </c>
      <c r="BP7" s="64">
        <f t="shared" ref="BP7:BX7" si="19">BP8</f>
        <v>94.8</v>
      </c>
      <c r="BQ7" s="64">
        <f t="shared" si="19"/>
        <v>95.2</v>
      </c>
      <c r="BR7" s="64">
        <f t="shared" si="19"/>
        <v>94.5</v>
      </c>
      <c r="BS7" s="64">
        <f t="shared" si="19"/>
        <v>96.6</v>
      </c>
      <c r="BT7" s="64">
        <f t="shared" si="19"/>
        <v>65.599999999999994</v>
      </c>
      <c r="BU7" s="64">
        <f t="shared" si="19"/>
        <v>63.9</v>
      </c>
      <c r="BV7" s="64">
        <f t="shared" si="19"/>
        <v>64.900000000000006</v>
      </c>
      <c r="BW7" s="64">
        <f t="shared" si="19"/>
        <v>63.4</v>
      </c>
      <c r="BX7" s="64">
        <f t="shared" si="19"/>
        <v>62.3</v>
      </c>
      <c r="BY7" s="64"/>
      <c r="BZ7" s="65">
        <f>BZ8</f>
        <v>15527</v>
      </c>
      <c r="CA7" s="65">
        <f t="shared" ref="CA7:CI7" si="20">CA8</f>
        <v>15959</v>
      </c>
      <c r="CB7" s="65">
        <f t="shared" si="20"/>
        <v>16242</v>
      </c>
      <c r="CC7" s="65">
        <f t="shared" si="20"/>
        <v>15853</v>
      </c>
      <c r="CD7" s="65">
        <f t="shared" si="20"/>
        <v>16636</v>
      </c>
      <c r="CE7" s="65">
        <f t="shared" si="20"/>
        <v>24294</v>
      </c>
      <c r="CF7" s="65">
        <f t="shared" si="20"/>
        <v>24767</v>
      </c>
      <c r="CG7" s="65">
        <f t="shared" si="20"/>
        <v>25920</v>
      </c>
      <c r="CH7" s="65">
        <f t="shared" si="20"/>
        <v>24479</v>
      </c>
      <c r="CI7" s="65">
        <f t="shared" si="20"/>
        <v>25136</v>
      </c>
      <c r="CJ7" s="64"/>
      <c r="CK7" s="65">
        <f>CK8</f>
        <v>5801</v>
      </c>
      <c r="CL7" s="65">
        <f t="shared" ref="CL7:CT7" si="21">CL8</f>
        <v>5798</v>
      </c>
      <c r="CM7" s="65">
        <f t="shared" si="21"/>
        <v>5641</v>
      </c>
      <c r="CN7" s="65">
        <f t="shared" si="21"/>
        <v>5766</v>
      </c>
      <c r="CO7" s="65">
        <f t="shared" si="21"/>
        <v>6188</v>
      </c>
      <c r="CP7" s="65">
        <f t="shared" si="21"/>
        <v>8208</v>
      </c>
      <c r="CQ7" s="65">
        <f t="shared" si="21"/>
        <v>7997</v>
      </c>
      <c r="CR7" s="65">
        <f t="shared" si="21"/>
        <v>8159</v>
      </c>
      <c r="CS7" s="65">
        <f t="shared" si="21"/>
        <v>8000</v>
      </c>
      <c r="CT7" s="65">
        <f t="shared" si="21"/>
        <v>8023</v>
      </c>
      <c r="CU7" s="64"/>
      <c r="CV7" s="64">
        <f>CV8</f>
        <v>78.2</v>
      </c>
      <c r="CW7" s="64">
        <f t="shared" ref="CW7:DE7" si="22">CW8</f>
        <v>72.3</v>
      </c>
      <c r="CX7" s="64">
        <f t="shared" si="22"/>
        <v>76.099999999999994</v>
      </c>
      <c r="CY7" s="64">
        <f t="shared" si="22"/>
        <v>81.5</v>
      </c>
      <c r="CZ7" s="64">
        <f t="shared" si="22"/>
        <v>80.7</v>
      </c>
      <c r="DA7" s="64">
        <f t="shared" si="22"/>
        <v>75.599999999999994</v>
      </c>
      <c r="DB7" s="64">
        <f t="shared" si="22"/>
        <v>73.400000000000006</v>
      </c>
      <c r="DC7" s="64">
        <f t="shared" si="22"/>
        <v>75.2</v>
      </c>
      <c r="DD7" s="64">
        <f t="shared" si="22"/>
        <v>79.5</v>
      </c>
      <c r="DE7" s="64">
        <f t="shared" si="22"/>
        <v>81.099999999999994</v>
      </c>
      <c r="DF7" s="64"/>
      <c r="DG7" s="64">
        <f>DG8</f>
        <v>11.6</v>
      </c>
      <c r="DH7" s="64">
        <f t="shared" ref="DH7:DP7" si="23">DH8</f>
        <v>11.7</v>
      </c>
      <c r="DI7" s="64">
        <f t="shared" si="23"/>
        <v>11.7</v>
      </c>
      <c r="DJ7" s="64">
        <f t="shared" si="23"/>
        <v>11.5</v>
      </c>
      <c r="DK7" s="64">
        <f t="shared" si="23"/>
        <v>12.2</v>
      </c>
      <c r="DL7" s="64">
        <f t="shared" si="23"/>
        <v>20.100000000000001</v>
      </c>
      <c r="DM7" s="64">
        <f t="shared" si="23"/>
        <v>19.100000000000001</v>
      </c>
      <c r="DN7" s="64">
        <f t="shared" si="23"/>
        <v>19.3</v>
      </c>
      <c r="DO7" s="64">
        <f t="shared" si="23"/>
        <v>17.600000000000001</v>
      </c>
      <c r="DP7" s="64">
        <f t="shared" si="23"/>
        <v>17.399999999999999</v>
      </c>
      <c r="DQ7" s="64"/>
      <c r="DR7" s="64">
        <f>DR8</f>
        <v>42</v>
      </c>
      <c r="DS7" s="64">
        <f t="shared" ref="DS7:EA7" si="24">DS8</f>
        <v>43.6</v>
      </c>
      <c r="DT7" s="64">
        <f t="shared" si="24"/>
        <v>45.2</v>
      </c>
      <c r="DU7" s="64">
        <f t="shared" si="24"/>
        <v>46</v>
      </c>
      <c r="DV7" s="64">
        <f t="shared" si="24"/>
        <v>47</v>
      </c>
      <c r="DW7" s="64">
        <f t="shared" si="24"/>
        <v>37.9</v>
      </c>
      <c r="DX7" s="64">
        <f t="shared" si="24"/>
        <v>47.3</v>
      </c>
      <c r="DY7" s="64">
        <f t="shared" si="24"/>
        <v>50.2</v>
      </c>
      <c r="DZ7" s="64">
        <f t="shared" si="24"/>
        <v>52.7</v>
      </c>
      <c r="EA7" s="64">
        <f t="shared" si="24"/>
        <v>52.8</v>
      </c>
      <c r="EB7" s="64"/>
      <c r="EC7" s="64">
        <f>EC8</f>
        <v>86.8</v>
      </c>
      <c r="ED7" s="64">
        <f t="shared" ref="ED7:EL7" si="25">ED8</f>
        <v>86.4</v>
      </c>
      <c r="EE7" s="64">
        <f t="shared" si="25"/>
        <v>85.5</v>
      </c>
      <c r="EF7" s="64">
        <f t="shared" si="25"/>
        <v>80.599999999999994</v>
      </c>
      <c r="EG7" s="64">
        <f t="shared" si="25"/>
        <v>81.400000000000006</v>
      </c>
      <c r="EH7" s="64">
        <f t="shared" si="25"/>
        <v>48.8</v>
      </c>
      <c r="EI7" s="64">
        <f t="shared" si="25"/>
        <v>66.7</v>
      </c>
      <c r="EJ7" s="64">
        <f t="shared" si="25"/>
        <v>67.2</v>
      </c>
      <c r="EK7" s="64">
        <f t="shared" si="25"/>
        <v>70.5</v>
      </c>
      <c r="EL7" s="64">
        <f t="shared" si="25"/>
        <v>68.900000000000006</v>
      </c>
      <c r="EM7" s="64"/>
      <c r="EN7" s="65">
        <f>EN8</f>
        <v>29679300</v>
      </c>
      <c r="EO7" s="65">
        <f t="shared" ref="EO7:EW7" si="26">EO8</f>
        <v>30196750</v>
      </c>
      <c r="EP7" s="65">
        <f t="shared" si="26"/>
        <v>30265175</v>
      </c>
      <c r="EQ7" s="65">
        <f t="shared" si="26"/>
        <v>30444925</v>
      </c>
      <c r="ER7" s="65">
        <f t="shared" si="26"/>
        <v>31193350</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432156</v>
      </c>
      <c r="D8" s="67">
        <v>46</v>
      </c>
      <c r="E8" s="67">
        <v>6</v>
      </c>
      <c r="F8" s="67">
        <v>0</v>
      </c>
      <c r="G8" s="67">
        <v>3</v>
      </c>
      <c r="H8" s="67" t="s">
        <v>125</v>
      </c>
      <c r="I8" s="67" t="s">
        <v>126</v>
      </c>
      <c r="J8" s="67" t="s">
        <v>127</v>
      </c>
      <c r="K8" s="67" t="s">
        <v>128</v>
      </c>
      <c r="L8" s="67" t="s">
        <v>129</v>
      </c>
      <c r="M8" s="67" t="s">
        <v>130</v>
      </c>
      <c r="N8" s="67" t="s">
        <v>131</v>
      </c>
      <c r="O8" s="67" t="s">
        <v>132</v>
      </c>
      <c r="P8" s="67" t="s">
        <v>133</v>
      </c>
      <c r="Q8" s="68">
        <v>7</v>
      </c>
      <c r="R8" s="67" t="s">
        <v>134</v>
      </c>
      <c r="S8" s="67" t="s">
        <v>135</v>
      </c>
      <c r="T8" s="67" t="s">
        <v>136</v>
      </c>
      <c r="U8" s="68">
        <v>82560</v>
      </c>
      <c r="V8" s="68">
        <v>3140</v>
      </c>
      <c r="W8" s="67" t="s">
        <v>137</v>
      </c>
      <c r="X8" s="69" t="s">
        <v>138</v>
      </c>
      <c r="Y8" s="68" t="s">
        <v>134</v>
      </c>
      <c r="Z8" s="68">
        <v>40</v>
      </c>
      <c r="AA8" s="68" t="s">
        <v>134</v>
      </c>
      <c r="AB8" s="68" t="s">
        <v>134</v>
      </c>
      <c r="AC8" s="68" t="s">
        <v>134</v>
      </c>
      <c r="AD8" s="68">
        <v>40</v>
      </c>
      <c r="AE8" s="68" t="s">
        <v>134</v>
      </c>
      <c r="AF8" s="68">
        <v>40</v>
      </c>
      <c r="AG8" s="68">
        <v>40</v>
      </c>
      <c r="AH8" s="70">
        <v>100.4</v>
      </c>
      <c r="AI8" s="70">
        <v>108.5</v>
      </c>
      <c r="AJ8" s="70">
        <v>105.1</v>
      </c>
      <c r="AK8" s="70">
        <v>101</v>
      </c>
      <c r="AL8" s="70">
        <v>101</v>
      </c>
      <c r="AM8" s="70">
        <v>98.3</v>
      </c>
      <c r="AN8" s="70">
        <v>96.5</v>
      </c>
      <c r="AO8" s="70">
        <v>97.7</v>
      </c>
      <c r="AP8" s="70">
        <v>96.2</v>
      </c>
      <c r="AQ8" s="70">
        <v>94.8</v>
      </c>
      <c r="AR8" s="70">
        <v>98.5</v>
      </c>
      <c r="AS8" s="70">
        <v>90.4</v>
      </c>
      <c r="AT8" s="70">
        <v>97.2</v>
      </c>
      <c r="AU8" s="70">
        <v>93.9</v>
      </c>
      <c r="AV8" s="70">
        <v>89.8</v>
      </c>
      <c r="AW8" s="70">
        <v>87.8</v>
      </c>
      <c r="AX8" s="70">
        <v>73.2</v>
      </c>
      <c r="AY8" s="70">
        <v>70.5</v>
      </c>
      <c r="AZ8" s="70">
        <v>72.2</v>
      </c>
      <c r="BA8" s="70">
        <v>69.5</v>
      </c>
      <c r="BB8" s="70">
        <v>67.7</v>
      </c>
      <c r="BC8" s="70">
        <v>89.7</v>
      </c>
      <c r="BD8" s="71">
        <v>0</v>
      </c>
      <c r="BE8" s="71">
        <v>0</v>
      </c>
      <c r="BF8" s="71">
        <v>0</v>
      </c>
      <c r="BG8" s="71">
        <v>0</v>
      </c>
      <c r="BH8" s="71">
        <v>0</v>
      </c>
      <c r="BI8" s="71">
        <v>132.69999999999999</v>
      </c>
      <c r="BJ8" s="71">
        <v>154.80000000000001</v>
      </c>
      <c r="BK8" s="71">
        <v>139.9</v>
      </c>
      <c r="BL8" s="71">
        <v>156.6</v>
      </c>
      <c r="BM8" s="71">
        <v>106</v>
      </c>
      <c r="BN8" s="71">
        <v>64.7</v>
      </c>
      <c r="BO8" s="70">
        <v>97.3</v>
      </c>
      <c r="BP8" s="70">
        <v>94.8</v>
      </c>
      <c r="BQ8" s="70">
        <v>95.2</v>
      </c>
      <c r="BR8" s="70">
        <v>94.5</v>
      </c>
      <c r="BS8" s="70">
        <v>96.6</v>
      </c>
      <c r="BT8" s="70">
        <v>65.599999999999994</v>
      </c>
      <c r="BU8" s="70">
        <v>63.9</v>
      </c>
      <c r="BV8" s="70">
        <v>64.900000000000006</v>
      </c>
      <c r="BW8" s="70">
        <v>63.4</v>
      </c>
      <c r="BX8" s="70">
        <v>62.3</v>
      </c>
      <c r="BY8" s="70">
        <v>74.8</v>
      </c>
      <c r="BZ8" s="71">
        <v>15527</v>
      </c>
      <c r="CA8" s="71">
        <v>15959</v>
      </c>
      <c r="CB8" s="71">
        <v>16242</v>
      </c>
      <c r="CC8" s="71">
        <v>15853</v>
      </c>
      <c r="CD8" s="71">
        <v>16636</v>
      </c>
      <c r="CE8" s="71">
        <v>24294</v>
      </c>
      <c r="CF8" s="71">
        <v>24767</v>
      </c>
      <c r="CG8" s="71">
        <v>25920</v>
      </c>
      <c r="CH8" s="71">
        <v>24479</v>
      </c>
      <c r="CI8" s="71">
        <v>25136</v>
      </c>
      <c r="CJ8" s="70">
        <v>50718</v>
      </c>
      <c r="CK8" s="71">
        <v>5801</v>
      </c>
      <c r="CL8" s="71">
        <v>5798</v>
      </c>
      <c r="CM8" s="71">
        <v>5641</v>
      </c>
      <c r="CN8" s="71">
        <v>5766</v>
      </c>
      <c r="CO8" s="71">
        <v>6188</v>
      </c>
      <c r="CP8" s="71">
        <v>8208</v>
      </c>
      <c r="CQ8" s="71">
        <v>7997</v>
      </c>
      <c r="CR8" s="71">
        <v>8159</v>
      </c>
      <c r="CS8" s="71">
        <v>8000</v>
      </c>
      <c r="CT8" s="71">
        <v>8023</v>
      </c>
      <c r="CU8" s="70">
        <v>14202</v>
      </c>
      <c r="CV8" s="71">
        <v>78.2</v>
      </c>
      <c r="CW8" s="71">
        <v>72.3</v>
      </c>
      <c r="CX8" s="71">
        <v>76.099999999999994</v>
      </c>
      <c r="CY8" s="71">
        <v>81.5</v>
      </c>
      <c r="CZ8" s="71">
        <v>80.7</v>
      </c>
      <c r="DA8" s="71">
        <v>75.599999999999994</v>
      </c>
      <c r="DB8" s="71">
        <v>73.400000000000006</v>
      </c>
      <c r="DC8" s="71">
        <v>75.2</v>
      </c>
      <c r="DD8" s="71">
        <v>79.5</v>
      </c>
      <c r="DE8" s="71">
        <v>81.099999999999994</v>
      </c>
      <c r="DF8" s="71">
        <v>55</v>
      </c>
      <c r="DG8" s="71">
        <v>11.6</v>
      </c>
      <c r="DH8" s="71">
        <v>11.7</v>
      </c>
      <c r="DI8" s="71">
        <v>11.7</v>
      </c>
      <c r="DJ8" s="71">
        <v>11.5</v>
      </c>
      <c r="DK8" s="71">
        <v>12.2</v>
      </c>
      <c r="DL8" s="71">
        <v>20.100000000000001</v>
      </c>
      <c r="DM8" s="71">
        <v>19.100000000000001</v>
      </c>
      <c r="DN8" s="71">
        <v>19.3</v>
      </c>
      <c r="DO8" s="71">
        <v>17.600000000000001</v>
      </c>
      <c r="DP8" s="71">
        <v>17.399999999999999</v>
      </c>
      <c r="DQ8" s="71">
        <v>24.3</v>
      </c>
      <c r="DR8" s="70">
        <v>42</v>
      </c>
      <c r="DS8" s="70">
        <v>43.6</v>
      </c>
      <c r="DT8" s="70">
        <v>45.2</v>
      </c>
      <c r="DU8" s="70">
        <v>46</v>
      </c>
      <c r="DV8" s="70">
        <v>47</v>
      </c>
      <c r="DW8" s="70">
        <v>37.9</v>
      </c>
      <c r="DX8" s="70">
        <v>47.3</v>
      </c>
      <c r="DY8" s="70">
        <v>50.2</v>
      </c>
      <c r="DZ8" s="70">
        <v>52.7</v>
      </c>
      <c r="EA8" s="70">
        <v>52.8</v>
      </c>
      <c r="EB8" s="70">
        <v>51.6</v>
      </c>
      <c r="EC8" s="70">
        <v>86.8</v>
      </c>
      <c r="ED8" s="70">
        <v>86.4</v>
      </c>
      <c r="EE8" s="70">
        <v>85.5</v>
      </c>
      <c r="EF8" s="70">
        <v>80.599999999999994</v>
      </c>
      <c r="EG8" s="70">
        <v>81.400000000000006</v>
      </c>
      <c r="EH8" s="70">
        <v>48.8</v>
      </c>
      <c r="EI8" s="70">
        <v>66.7</v>
      </c>
      <c r="EJ8" s="70">
        <v>67.2</v>
      </c>
      <c r="EK8" s="70">
        <v>70.5</v>
      </c>
      <c r="EL8" s="70">
        <v>68.900000000000006</v>
      </c>
      <c r="EM8" s="70">
        <v>67.599999999999994</v>
      </c>
      <c r="EN8" s="71">
        <v>29679300</v>
      </c>
      <c r="EO8" s="71">
        <v>30196750</v>
      </c>
      <c r="EP8" s="71">
        <v>30265175</v>
      </c>
      <c r="EQ8" s="71">
        <v>30444925</v>
      </c>
      <c r="ER8" s="71">
        <v>31193350</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2019-01-31T23:10:51Z</cp:lastPrinted>
  <dcterms:created xsi:type="dcterms:W3CDTF">2018-12-07T10:50:14Z</dcterms:created>
  <dcterms:modified xsi:type="dcterms:W3CDTF">2019-01-31T23:10:54Z</dcterms:modified>
</cp:coreProperties>
</file>