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730"/>
  <workbookPr/>
  <mc:AlternateContent xmlns:mc="http://schemas.openxmlformats.org/markup-compatibility/2006">
    <mc:Choice Requires="x15">
      <x15ac:absPath xmlns:x15ac="http://schemas.microsoft.com/office/spreadsheetml/2010/11/ac" url="C:\Users\n305\Desktop\18 長洲町\下水道（法適）\"/>
    </mc:Choice>
  </mc:AlternateContent>
  <workbookProtection workbookAlgorithmName="SHA-512" workbookHashValue="WXjaeo36DJnDmxTWFDW9klNChmVL3FcNlheHMPGuhvBs1mrR0P062k+F8u5nYyxwWNWWagXfE08/HbwQal8y0A==" workbookSaltValue="A+jbFjq29KMSRJHOZ+g0I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AT8" i="4" s="1"/>
  <c r="S6" i="5"/>
  <c r="AL8" i="4" s="1"/>
  <c r="R6" i="5"/>
  <c r="Q6" i="5"/>
  <c r="P6" i="5"/>
  <c r="P10" i="4" s="1"/>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BB10" i="4"/>
  <c r="AL10" i="4"/>
  <c r="AD10" i="4"/>
  <c r="W10" i="4"/>
  <c r="B10" i="4"/>
  <c r="BB8" i="4"/>
  <c r="AD8" i="4"/>
  <c r="W8" i="4"/>
  <c r="I8" i="4"/>
  <c r="B8" i="4"/>
  <c r="B6" i="4"/>
  <c r="C10" i="5" l="1"/>
  <c r="D10" i="5"/>
  <c r="E10" i="5"/>
  <c r="B10" i="5"/>
</calcChain>
</file>

<file path=xl/sharedStrings.xml><?xml version="1.0" encoding="utf-8"?>
<sst xmlns="http://schemas.openxmlformats.org/spreadsheetml/2006/main" count="330" uniqueCount="123">
  <si>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</si>
  <si>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</si>
  <si>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</si>
  <si>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</si>
  <si>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</si>
  <si>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</si>
  <si>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</si>
  <si>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</si>
  <si>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</si>
  <si>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</si>
  <si>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</si>
  <si>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</si>
  <si>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</si>
  <si>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</si>
  <si>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</si>
  <si>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</si>
  <si>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</si>
  <si>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</si>
  <si>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</si>
  <si>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</si>
  <si>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</si>
  <si>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</si>
  <si>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</si>
  <si>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</si>
  <si>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</si>
  <si>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</si>
  <si>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</si>
  <si>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</si>
  <si>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</si>
  <si>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</si>
  <si>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</si>
  <si>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</si>
  <si>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</si>
  <si>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</si>
  <si>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</si>
  <si>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</si>
  <si>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</si>
  <si>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</si>
  <si>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</si>
  <si>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</si>
  <si>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</si>
  <si>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</si>
  <si>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</si>
  <si>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</si>
  <si>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</si>
  <si>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</si>
  <si>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</si>
  <si>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</si>
  <si>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</si>
  <si>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</si>
  <si>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</si>
  <si>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</si>
  <si>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</si>
  <si>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</si>
  <si>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</si>
  <si>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</si>
  <si>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</si>
  <si>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</si>
  <si>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</si>
  <si>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</si>
  <si>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</si>
  <si>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</si>
  <si>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</si>
  <si>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</si>
  <si>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</si>
  <si>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</si>
  <si>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</si>
  <si>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</si>
  <si>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</si>
  <si>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</si>
  <si>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</si>
  <si>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</si>
  <si>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</si>
  <si>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</si>
  <si>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</si>
  <si>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</si>
  <si>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</si>
  <si>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</si>
  <si>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</si>
  <si>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</si>
  <si>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</si>
  <si>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</si>
  <si>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</si>
  <si>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</si>
  <si>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</si>
  <si>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</si>
  <si>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</si>
  <si>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</si>
  <si>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</si>
  <si>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</si>
  <si>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</si>
  <si>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</si>
  <si>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</si>
  <si>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</si>
  <si>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</si>
  <si>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</si>
  <si>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</si>
  <si>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</si>
  <si>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</si>
  <si>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</si>
  <si>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</si>
  <si>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</si>
  <si>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</si>
  <si>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</si>
  <si>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</si>
  <si>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</si>
  <si>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</si>
  <si>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</si>
  <si>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長洲町</t>
  </si>
  <si>
    <t>法適用</t>
  </si>
  <si>
    <t>下水道事業</t>
  </si>
  <si>
    <t>個別排水処理</t>
  </si>
  <si>
    <t>L3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</si>
  <si>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</si>
  <si>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</si>
  <si>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</si>
  <si>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</si>
  <si>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</si>
  <si>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</si>
  <si>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</si>
  <si>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公共下水道の整備が効率的ではない地域において同等の汚水処理を行なうことを目的として事業を行っている。平成29年度以前は法非適であったため、維持管理に要する経費の一部と資本費の全額を一般会計からの繰入れに依存していたが、平成29年度より公共下水道事業、特定地域排水処理事業と併せた下水道事業会計を設け経営統合したことにより、繰入れを抑制し経営の改善が図られている。</t>
    <rPh sb="125" eb="127">
      <t>トクテイ</t>
    </rPh>
    <rPh sb="127" eb="129">
      <t>チイキ</t>
    </rPh>
    <rPh sb="165" eb="167">
      <t>ヨクセイ</t>
    </rPh>
    <phoneticPr fontId="4"/>
  </si>
  <si>
    <t>当事業に着手したのが平成17年度であり、供用開始後13年を経過しているが、いずれも浄化槽本体は良好な状態であり、機器設備についても消耗品の交換、ブロアー装置の修繕等の維持管理の範囲で対応可能となっている。</t>
    <phoneticPr fontId="4"/>
  </si>
  <si>
    <t>維持管理費などにかかる経費が使用料等の収入を上回っているため「経常収支比率」は100％を下回り赤字、「流動比率」に関しては現金不足から△65.14％となっている。この現金不足はこれまで一般会計からの繰入に頼っていたが、平成29年度より地方公営企業法を一部適用し、公共下水道事業と統合し下水道事業となったことから公共下水道事業から生じる利益より補填している。「企業債残高対事業規模比率」については1,047.57％と高い比率だが、残高は横ばいであり、比率も変わらず推移する見込みである。「経費回収率」については、汚水処理に係る費用が使用料で賄えておらず低い比率となっている。「汚水処理原価」については379.68円と類似団体と同程度となっている。「施設利用率」については、当該値は表示されていないが、事業により設置した浄化槽すべてが稼働中となっている。
「水洗化率」については、事業により浄化槽を設置した住宅等を個別に処理区域として公告しているため、処理区域人口＝水洗便所設置済み人口となり、100％となっている。</t>
    <rPh sb="217" eb="218">
      <t>ヨコ</t>
    </rPh>
    <rPh sb="227" eb="228">
      <t>カ</t>
    </rPh>
    <rPh sb="231" eb="233">
      <t>スイイ</t>
    </rPh>
    <rPh sb="287" eb="289">
      <t>オスイ</t>
    </rPh>
    <rPh sb="289" eb="291">
      <t>ショリ</t>
    </rPh>
    <rPh sb="291" eb="293">
      <t>ゲンカ</t>
    </rPh>
    <rPh sb="305" eb="306">
      <t>エン</t>
    </rPh>
    <rPh sb="307" eb="309">
      <t>ルイジ</t>
    </rPh>
    <rPh sb="309" eb="311">
      <t>ダンタイ</t>
    </rPh>
    <rPh sb="312" eb="315">
      <t>ドウテイド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</si>
</sst>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DF-49BE-8122-A61425A6B37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2DF-49BE-8122-A61425A6B37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1A-4B78-A036-8B8EC7A45F0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49.31</c:v>
                </c:pt>
              </c:numCache>
            </c:numRef>
          </c:val>
          <c:smooth val="0"/>
          <c:extLst>
            <c:ext xmlns:c16="http://schemas.microsoft.com/office/drawing/2014/chart" uri="{C3380CC4-5D6E-409C-BE32-E72D297353CC}">
              <c16:uniqueId val="{00000001-C61A-4B78-A036-8B8EC7A45F0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0</c:v>
                </c:pt>
                <c:pt idx="4">
                  <c:v>91.6</c:v>
                </c:pt>
              </c:numCache>
            </c:numRef>
          </c:val>
          <c:extLst>
            <c:ext xmlns:c16="http://schemas.microsoft.com/office/drawing/2014/chart" uri="{C3380CC4-5D6E-409C-BE32-E72D297353CC}">
              <c16:uniqueId val="{00000000-E8FC-4927-ACF0-D82F8F3D52C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57.28</c:v>
                </c:pt>
              </c:numCache>
            </c:numRef>
          </c:val>
          <c:smooth val="0"/>
          <c:extLst>
            <c:ext xmlns:c16="http://schemas.microsoft.com/office/drawing/2014/chart" uri="{C3380CC4-5D6E-409C-BE32-E72D297353CC}">
              <c16:uniqueId val="{00000001-E8FC-4927-ACF0-D82F8F3D52C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0</c:v>
                </c:pt>
                <c:pt idx="4">
                  <c:v>52.24</c:v>
                </c:pt>
              </c:numCache>
            </c:numRef>
          </c:val>
          <c:extLst>
            <c:ext xmlns:c16="http://schemas.microsoft.com/office/drawing/2014/chart" uri="{C3380CC4-5D6E-409C-BE32-E72D297353CC}">
              <c16:uniqueId val="{00000000-D479-4FC7-9906-62936829A53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109.03</c:v>
                </c:pt>
              </c:numCache>
            </c:numRef>
          </c:val>
          <c:smooth val="0"/>
          <c:extLst>
            <c:ext xmlns:c16="http://schemas.microsoft.com/office/drawing/2014/chart" uri="{C3380CC4-5D6E-409C-BE32-E72D297353CC}">
              <c16:uniqueId val="{00000001-D479-4FC7-9906-62936829A53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0</c:v>
                </c:pt>
                <c:pt idx="4">
                  <c:v>3.91</c:v>
                </c:pt>
              </c:numCache>
            </c:numRef>
          </c:val>
          <c:extLst>
            <c:ext xmlns:c16="http://schemas.microsoft.com/office/drawing/2014/chart" uri="{C3380CC4-5D6E-409C-BE32-E72D297353CC}">
              <c16:uniqueId val="{00000000-8DE0-4D20-BE1A-017D89784F0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9.51</c:v>
                </c:pt>
              </c:numCache>
            </c:numRef>
          </c:val>
          <c:smooth val="0"/>
          <c:extLst>
            <c:ext xmlns:c16="http://schemas.microsoft.com/office/drawing/2014/chart" uri="{C3380CC4-5D6E-409C-BE32-E72D297353CC}">
              <c16:uniqueId val="{00000001-8DE0-4D20-BE1A-017D89784F0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83-490B-B3C3-E7F04355FC7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B83-490B-B3C3-E7F04355FC7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127.67</c:v>
                </c:pt>
              </c:numCache>
            </c:numRef>
          </c:val>
          <c:extLst>
            <c:ext xmlns:c16="http://schemas.microsoft.com/office/drawing/2014/chart" uri="{C3380CC4-5D6E-409C-BE32-E72D297353CC}">
              <c16:uniqueId val="{00000000-74DA-4FBE-B4C0-762DEC391F4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34.340000000000003</c:v>
                </c:pt>
              </c:numCache>
            </c:numRef>
          </c:val>
          <c:smooth val="0"/>
          <c:extLst>
            <c:ext xmlns:c16="http://schemas.microsoft.com/office/drawing/2014/chart" uri="{C3380CC4-5D6E-409C-BE32-E72D297353CC}">
              <c16:uniqueId val="{00000001-74DA-4FBE-B4C0-762DEC391F4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0</c:v>
                </c:pt>
                <c:pt idx="4">
                  <c:v>-65.14</c:v>
                </c:pt>
              </c:numCache>
            </c:numRef>
          </c:val>
          <c:extLst>
            <c:ext xmlns:c16="http://schemas.microsoft.com/office/drawing/2014/chart" uri="{C3380CC4-5D6E-409C-BE32-E72D297353CC}">
              <c16:uniqueId val="{00000000-12B1-4D45-9913-F5D3B3EE3F1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202.79</c:v>
                </c:pt>
              </c:numCache>
            </c:numRef>
          </c:val>
          <c:smooth val="0"/>
          <c:extLst>
            <c:ext xmlns:c16="http://schemas.microsoft.com/office/drawing/2014/chart" uri="{C3380CC4-5D6E-409C-BE32-E72D297353CC}">
              <c16:uniqueId val="{00000001-12B1-4D45-9913-F5D3B3EE3F1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1047.57</c:v>
                </c:pt>
              </c:numCache>
            </c:numRef>
          </c:val>
          <c:extLst>
            <c:ext xmlns:c16="http://schemas.microsoft.com/office/drawing/2014/chart" uri="{C3380CC4-5D6E-409C-BE32-E72D297353CC}">
              <c16:uniqueId val="{00000000-5744-43E5-8766-D6D8B660E6A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768.3</c:v>
                </c:pt>
              </c:numCache>
            </c:numRef>
          </c:val>
          <c:smooth val="0"/>
          <c:extLst>
            <c:ext xmlns:c16="http://schemas.microsoft.com/office/drawing/2014/chart" uri="{C3380CC4-5D6E-409C-BE32-E72D297353CC}">
              <c16:uniqueId val="{00000001-5744-43E5-8766-D6D8B660E6A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44.71</c:v>
                </c:pt>
              </c:numCache>
            </c:numRef>
          </c:val>
          <c:extLst>
            <c:ext xmlns:c16="http://schemas.microsoft.com/office/drawing/2014/chart" uri="{C3380CC4-5D6E-409C-BE32-E72D297353CC}">
              <c16:uniqueId val="{00000000-7265-4A19-A5D4-64C83EFBB74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53.36</c:v>
                </c:pt>
              </c:numCache>
            </c:numRef>
          </c:val>
          <c:smooth val="0"/>
          <c:extLst>
            <c:ext xmlns:c16="http://schemas.microsoft.com/office/drawing/2014/chart" uri="{C3380CC4-5D6E-409C-BE32-E72D297353CC}">
              <c16:uniqueId val="{00000001-7265-4A19-A5D4-64C83EFBB74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379.68</c:v>
                </c:pt>
              </c:numCache>
            </c:numRef>
          </c:val>
          <c:extLst>
            <c:ext xmlns:c16="http://schemas.microsoft.com/office/drawing/2014/chart" uri="{C3380CC4-5D6E-409C-BE32-E72D297353CC}">
              <c16:uniqueId val="{00000000-D0DB-4B65-89BC-96126A7F1C9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347.38</c:v>
                </c:pt>
              </c:numCache>
            </c:numRef>
          </c:val>
          <c:smooth val="0"/>
          <c:extLst>
            <c:ext xmlns:c16="http://schemas.microsoft.com/office/drawing/2014/chart" uri="{C3380CC4-5D6E-409C-BE32-E72D297353CC}">
              <c16:uniqueId val="{00000001-D0DB-4B65-89BC-96126A7F1C9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【157.83】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6" zoomScaleNormal="100" workbookViewId="0">
      <selection activeCell="BU10" sqref="BU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熊本県　長洲町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個別排水処理</v>
      </c>
      <c r="Q8" s="48"/>
      <c r="R8" s="48"/>
      <c r="S8" s="48"/>
      <c r="T8" s="48"/>
      <c r="U8" s="48"/>
      <c r="V8" s="48"/>
      <c r="W8" s="48" t="str">
        <f>データ!L6</f>
        <v>L3</v>
      </c>
      <c r="X8" s="48"/>
      <c r="Y8" s="48"/>
      <c r="Z8" s="48"/>
      <c r="AA8" s="48"/>
      <c r="AB8" s="48"/>
      <c r="AC8" s="48"/>
      <c r="AD8" s="49" t="str">
        <f>データ!$M$6</f>
        <v>非設置</v>
      </c>
      <c r="AE8" s="49"/>
      <c r="AF8" s="49"/>
      <c r="AG8" s="49"/>
      <c r="AH8" s="49"/>
      <c r="AI8" s="49"/>
      <c r="AJ8" s="49"/>
      <c r="AK8" s="3"/>
      <c r="AL8" s="50">
        <f>データ!S6</f>
        <v>16186</v>
      </c>
      <c r="AM8" s="50"/>
      <c r="AN8" s="50"/>
      <c r="AO8" s="50"/>
      <c r="AP8" s="50"/>
      <c r="AQ8" s="50"/>
      <c r="AR8" s="50"/>
      <c r="AS8" s="50"/>
      <c r="AT8" s="45">
        <f>データ!T6</f>
        <v>19.43</v>
      </c>
      <c r="AU8" s="45"/>
      <c r="AV8" s="45"/>
      <c r="AW8" s="45"/>
      <c r="AX8" s="45"/>
      <c r="AY8" s="45"/>
      <c r="AZ8" s="45"/>
      <c r="BA8" s="45"/>
      <c r="BB8" s="45">
        <f>データ!U6</f>
        <v>833.04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26.4</v>
      </c>
      <c r="J10" s="45"/>
      <c r="K10" s="45"/>
      <c r="L10" s="45"/>
      <c r="M10" s="45"/>
      <c r="N10" s="45"/>
      <c r="O10" s="45"/>
      <c r="P10" s="45">
        <f>データ!P6</f>
        <v>0.74</v>
      </c>
      <c r="Q10" s="45"/>
      <c r="R10" s="45"/>
      <c r="S10" s="45"/>
      <c r="T10" s="45"/>
      <c r="U10" s="45"/>
      <c r="V10" s="45"/>
      <c r="W10" s="45">
        <f>データ!Q6</f>
        <v>100</v>
      </c>
      <c r="X10" s="45"/>
      <c r="Y10" s="45"/>
      <c r="Z10" s="45"/>
      <c r="AA10" s="45"/>
      <c r="AB10" s="45"/>
      <c r="AC10" s="45"/>
      <c r="AD10" s="50">
        <f>データ!R6</f>
        <v>3460</v>
      </c>
      <c r="AE10" s="50"/>
      <c r="AF10" s="50"/>
      <c r="AG10" s="50"/>
      <c r="AH10" s="50"/>
      <c r="AI10" s="50"/>
      <c r="AJ10" s="50"/>
      <c r="AK10" s="2"/>
      <c r="AL10" s="50">
        <f>データ!V6</f>
        <v>119</v>
      </c>
      <c r="AM10" s="50"/>
      <c r="AN10" s="50"/>
      <c r="AO10" s="50"/>
      <c r="AP10" s="50"/>
      <c r="AQ10" s="50"/>
      <c r="AR10" s="50"/>
      <c r="AS10" s="50"/>
      <c r="AT10" s="45">
        <f>データ!W6</f>
        <v>0.03</v>
      </c>
      <c r="AU10" s="45"/>
      <c r="AV10" s="45"/>
      <c r="AW10" s="45"/>
      <c r="AX10" s="45"/>
      <c r="AY10" s="45"/>
      <c r="AZ10" s="45"/>
      <c r="BA10" s="45"/>
      <c r="BB10" s="45">
        <f>データ!X6</f>
        <v>3966.67</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120</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【98.29】</v>
      </c>
      <c r="F86" s="26" t="str">
        <f>データ!AT6</f>
        <v>【157.83】</v>
      </c>
      <c r="G86" s="26" t="str">
        <f>データ!BE6</f>
        <v>【299.39】</v>
      </c>
      <c r="H86" s="26" t="str">
        <f>データ!BP6</f>
        <v>【878.58】</v>
      </c>
      <c r="I86" s="26" t="str">
        <f>データ!CA6</f>
        <v>【52.62】</v>
      </c>
      <c r="J86" s="26" t="str">
        <f>データ!CL6</f>
        <v>【296.38】</v>
      </c>
      <c r="K86" s="26" t="str">
        <f>データ!CW6</f>
        <v>【51.55】</v>
      </c>
      <c r="L86" s="26" t="str">
        <f>データ!DH6</f>
        <v>【80.14】</v>
      </c>
      <c r="M86" s="26" t="str">
        <f>データ!DS6</f>
        <v>【34.65】</v>
      </c>
      <c r="N86" s="26" t="str">
        <f>データ!ED6</f>
        <v>【-】</v>
      </c>
      <c r="O86" s="26" t="str">
        <f>データ!EO6</f>
        <v>【-】</v>
      </c>
    </row>
  </sheetData>
  <sheetProtection algorithmName="SHA-512" hashValue="iNhfrijfvhkybpEl2rhfo2MIq9Tk0QtNpzq/9bctAnA4Vqc94XOiQmHD2oAGaZdDOljz9TBd5ya0eTFeXFPWEA==" saltValue="D+RSUjuXFKWp+XI6gOOaF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433683</v>
      </c>
      <c r="D6" s="33">
        <f t="shared" si="3"/>
        <v>46</v>
      </c>
      <c r="E6" s="33">
        <f t="shared" si="3"/>
        <v>18</v>
      </c>
      <c r="F6" s="33">
        <f t="shared" si="3"/>
        <v>1</v>
      </c>
      <c r="G6" s="33">
        <f t="shared" si="3"/>
        <v>0</v>
      </c>
      <c r="H6" s="33" t="str">
        <f t="shared" si="3"/>
        <v>熊本県　長洲町</v>
      </c>
      <c r="I6" s="33" t="str">
        <f t="shared" si="3"/>
        <v>法適用</v>
      </c>
      <c r="J6" s="33" t="str">
        <f t="shared" si="3"/>
        <v>下水道事業</v>
      </c>
      <c r="K6" s="33" t="str">
        <f t="shared" si="3"/>
        <v>個別排水処理</v>
      </c>
      <c r="L6" s="33" t="str">
        <f t="shared" si="3"/>
        <v>L3</v>
      </c>
      <c r="M6" s="33" t="str">
        <f t="shared" si="3"/>
        <v>非設置</v>
      </c>
      <c r="N6" s="34" t="str">
        <f t="shared" si="3"/>
        <v>-</v>
      </c>
      <c r="O6" s="34">
        <f t="shared" si="3"/>
        <v>26.4</v>
      </c>
      <c r="P6" s="34">
        <f t="shared" si="3"/>
        <v>0.74</v>
      </c>
      <c r="Q6" s="34">
        <f t="shared" si="3"/>
        <v>100</v>
      </c>
      <c r="R6" s="34">
        <f t="shared" si="3"/>
        <v>3460</v>
      </c>
      <c r="S6" s="34">
        <f t="shared" si="3"/>
        <v>16186</v>
      </c>
      <c r="T6" s="34">
        <f t="shared" si="3"/>
        <v>19.43</v>
      </c>
      <c r="U6" s="34">
        <f t="shared" si="3"/>
        <v>833.04</v>
      </c>
      <c r="V6" s="34">
        <f t="shared" si="3"/>
        <v>119</v>
      </c>
      <c r="W6" s="34">
        <f t="shared" si="3"/>
        <v>0.03</v>
      </c>
      <c r="X6" s="34">
        <f t="shared" si="3"/>
        <v>3966.67</v>
      </c>
      <c r="Y6" s="35" t="str">
        <f>IF(Y7="",NA(),Y7)</f>
        <v>-</v>
      </c>
      <c r="Z6" s="35" t="str">
        <f t="shared" ref="Z6:AH6" si="4">IF(Z7="",NA(),Z7)</f>
        <v>-</v>
      </c>
      <c r="AA6" s="35" t="str">
        <f t="shared" si="4"/>
        <v>-</v>
      </c>
      <c r="AB6" s="35" t="str">
        <f t="shared" si="4"/>
        <v>-</v>
      </c>
      <c r="AC6" s="35">
        <f t="shared" si="4"/>
        <v>52.24</v>
      </c>
      <c r="AD6" s="35" t="str">
        <f t="shared" si="4"/>
        <v>-</v>
      </c>
      <c r="AE6" s="35" t="str">
        <f t="shared" si="4"/>
        <v>-</v>
      </c>
      <c r="AF6" s="35" t="str">
        <f t="shared" si="4"/>
        <v>-</v>
      </c>
      <c r="AG6" s="35" t="str">
        <f t="shared" si="4"/>
        <v>-</v>
      </c>
      <c r="AH6" s="35">
        <f t="shared" si="4"/>
        <v>109.03</v>
      </c>
      <c r="AI6" s="34" t="str">
        <f>IF(AI7="","",IF(AI7="-","【-】","【"&amp;SUBSTITUTE(TEXT(AI7,"#,##0.00"),"-","△")&amp;"】"))</f>
        <v>【98.29】</v>
      </c>
      <c r="AJ6" s="35" t="str">
        <f>IF(AJ7="",NA(),AJ7)</f>
        <v>-</v>
      </c>
      <c r="AK6" s="35" t="str">
        <f t="shared" ref="AK6:AS6" si="5">IF(AK7="",NA(),AK7)</f>
        <v>-</v>
      </c>
      <c r="AL6" s="35" t="str">
        <f t="shared" si="5"/>
        <v>-</v>
      </c>
      <c r="AM6" s="35" t="str">
        <f t="shared" si="5"/>
        <v>-</v>
      </c>
      <c r="AN6" s="35">
        <f t="shared" si="5"/>
        <v>127.67</v>
      </c>
      <c r="AO6" s="35" t="str">
        <f t="shared" si="5"/>
        <v>-</v>
      </c>
      <c r="AP6" s="35" t="str">
        <f t="shared" si="5"/>
        <v>-</v>
      </c>
      <c r="AQ6" s="35" t="str">
        <f t="shared" si="5"/>
        <v>-</v>
      </c>
      <c r="AR6" s="35" t="str">
        <f t="shared" si="5"/>
        <v>-</v>
      </c>
      <c r="AS6" s="35">
        <f t="shared" si="5"/>
        <v>34.340000000000003</v>
      </c>
      <c r="AT6" s="34" t="str">
        <f>IF(AT7="","",IF(AT7="-","【-】","【"&amp;SUBSTITUTE(TEXT(AT7,"#,##0.00"),"-","△")&amp;"】"))</f>
        <v>【157.83】</v>
      </c>
      <c r="AU6" s="35" t="str">
        <f>IF(AU7="",NA(),AU7)</f>
        <v>-</v>
      </c>
      <c r="AV6" s="35" t="str">
        <f t="shared" ref="AV6:BD6" si="6">IF(AV7="",NA(),AV7)</f>
        <v>-</v>
      </c>
      <c r="AW6" s="35" t="str">
        <f t="shared" si="6"/>
        <v>-</v>
      </c>
      <c r="AX6" s="35" t="str">
        <f t="shared" si="6"/>
        <v>-</v>
      </c>
      <c r="AY6" s="35">
        <f t="shared" si="6"/>
        <v>-65.14</v>
      </c>
      <c r="AZ6" s="35" t="str">
        <f t="shared" si="6"/>
        <v>-</v>
      </c>
      <c r="BA6" s="35" t="str">
        <f t="shared" si="6"/>
        <v>-</v>
      </c>
      <c r="BB6" s="35" t="str">
        <f t="shared" si="6"/>
        <v>-</v>
      </c>
      <c r="BC6" s="35" t="str">
        <f t="shared" si="6"/>
        <v>-</v>
      </c>
      <c r="BD6" s="35">
        <f t="shared" si="6"/>
        <v>202.79</v>
      </c>
      <c r="BE6" s="34" t="str">
        <f>IF(BE7="","",IF(BE7="-","【-】","【"&amp;SUBSTITUTE(TEXT(BE7,"#,##0.00"),"-","△")&amp;"】"))</f>
        <v>【299.39】</v>
      </c>
      <c r="BF6" s="35" t="str">
        <f>IF(BF7="",NA(),BF7)</f>
        <v>-</v>
      </c>
      <c r="BG6" s="35" t="str">
        <f t="shared" ref="BG6:BO6" si="7">IF(BG7="",NA(),BG7)</f>
        <v>-</v>
      </c>
      <c r="BH6" s="35" t="str">
        <f t="shared" si="7"/>
        <v>-</v>
      </c>
      <c r="BI6" s="35" t="str">
        <f t="shared" si="7"/>
        <v>-</v>
      </c>
      <c r="BJ6" s="35">
        <f t="shared" si="7"/>
        <v>1047.57</v>
      </c>
      <c r="BK6" s="35" t="str">
        <f t="shared" si="7"/>
        <v>-</v>
      </c>
      <c r="BL6" s="35" t="str">
        <f t="shared" si="7"/>
        <v>-</v>
      </c>
      <c r="BM6" s="35" t="str">
        <f t="shared" si="7"/>
        <v>-</v>
      </c>
      <c r="BN6" s="35" t="str">
        <f t="shared" si="7"/>
        <v>-</v>
      </c>
      <c r="BO6" s="35">
        <f t="shared" si="7"/>
        <v>768.3</v>
      </c>
      <c r="BP6" s="34" t="str">
        <f>IF(BP7="","",IF(BP7="-","【-】","【"&amp;SUBSTITUTE(TEXT(BP7,"#,##0.00"),"-","△")&amp;"】"))</f>
        <v>【878.58】</v>
      </c>
      <c r="BQ6" s="35" t="str">
        <f>IF(BQ7="",NA(),BQ7)</f>
        <v>-</v>
      </c>
      <c r="BR6" s="35" t="str">
        <f t="shared" ref="BR6:BZ6" si="8">IF(BR7="",NA(),BR7)</f>
        <v>-</v>
      </c>
      <c r="BS6" s="35" t="str">
        <f t="shared" si="8"/>
        <v>-</v>
      </c>
      <c r="BT6" s="35" t="str">
        <f t="shared" si="8"/>
        <v>-</v>
      </c>
      <c r="BU6" s="35">
        <f t="shared" si="8"/>
        <v>44.71</v>
      </c>
      <c r="BV6" s="35" t="str">
        <f t="shared" si="8"/>
        <v>-</v>
      </c>
      <c r="BW6" s="35" t="str">
        <f t="shared" si="8"/>
        <v>-</v>
      </c>
      <c r="BX6" s="35" t="str">
        <f t="shared" si="8"/>
        <v>-</v>
      </c>
      <c r="BY6" s="35" t="str">
        <f t="shared" si="8"/>
        <v>-</v>
      </c>
      <c r="BZ6" s="35">
        <f t="shared" si="8"/>
        <v>53.36</v>
      </c>
      <c r="CA6" s="34" t="str">
        <f>IF(CA7="","",IF(CA7="-","【-】","【"&amp;SUBSTITUTE(TEXT(CA7,"#,##0.00"),"-","△")&amp;"】"))</f>
        <v>【52.62】</v>
      </c>
      <c r="CB6" s="35" t="str">
        <f>IF(CB7="",NA(),CB7)</f>
        <v>-</v>
      </c>
      <c r="CC6" s="35" t="str">
        <f t="shared" ref="CC6:CK6" si="9">IF(CC7="",NA(),CC7)</f>
        <v>-</v>
      </c>
      <c r="CD6" s="35" t="str">
        <f t="shared" si="9"/>
        <v>-</v>
      </c>
      <c r="CE6" s="35" t="str">
        <f t="shared" si="9"/>
        <v>-</v>
      </c>
      <c r="CF6" s="35">
        <f t="shared" si="9"/>
        <v>379.68</v>
      </c>
      <c r="CG6" s="35" t="str">
        <f t="shared" si="9"/>
        <v>-</v>
      </c>
      <c r="CH6" s="35" t="str">
        <f t="shared" si="9"/>
        <v>-</v>
      </c>
      <c r="CI6" s="35" t="str">
        <f t="shared" si="9"/>
        <v>-</v>
      </c>
      <c r="CJ6" s="35" t="str">
        <f t="shared" si="9"/>
        <v>-</v>
      </c>
      <c r="CK6" s="35">
        <f t="shared" si="9"/>
        <v>347.38</v>
      </c>
      <c r="CL6" s="34" t="str">
        <f>IF(CL7="","",IF(CL7="-","【-】","【"&amp;SUBSTITUTE(TEXT(CL7,"#,##0.00"),"-","△")&amp;"】"))</f>
        <v>【296.38】</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49.31</v>
      </c>
      <c r="CW6" s="34" t="str">
        <f>IF(CW7="","",IF(CW7="-","【-】","【"&amp;SUBSTITUTE(TEXT(CW7,"#,##0.00"),"-","△")&amp;"】"))</f>
        <v>【51.55】</v>
      </c>
      <c r="CX6" s="35" t="str">
        <f>IF(CX7="",NA(),CX7)</f>
        <v>-</v>
      </c>
      <c r="CY6" s="35" t="str">
        <f t="shared" ref="CY6:DG6" si="11">IF(CY7="",NA(),CY7)</f>
        <v>-</v>
      </c>
      <c r="CZ6" s="35" t="str">
        <f t="shared" si="11"/>
        <v>-</v>
      </c>
      <c r="DA6" s="35" t="str">
        <f t="shared" si="11"/>
        <v>-</v>
      </c>
      <c r="DB6" s="35">
        <f t="shared" si="11"/>
        <v>91.6</v>
      </c>
      <c r="DC6" s="35" t="str">
        <f t="shared" si="11"/>
        <v>-</v>
      </c>
      <c r="DD6" s="35" t="str">
        <f t="shared" si="11"/>
        <v>-</v>
      </c>
      <c r="DE6" s="35" t="str">
        <f t="shared" si="11"/>
        <v>-</v>
      </c>
      <c r="DF6" s="35" t="str">
        <f t="shared" si="11"/>
        <v>-</v>
      </c>
      <c r="DG6" s="35">
        <f t="shared" si="11"/>
        <v>57.28</v>
      </c>
      <c r="DH6" s="34" t="str">
        <f>IF(DH7="","",IF(DH7="-","【-】","【"&amp;SUBSTITUTE(TEXT(DH7,"#,##0.00"),"-","△")&amp;"】"))</f>
        <v>【80.14】</v>
      </c>
      <c r="DI6" s="35" t="str">
        <f>IF(DI7="",NA(),DI7)</f>
        <v>-</v>
      </c>
      <c r="DJ6" s="35" t="str">
        <f t="shared" ref="DJ6:DR6" si="12">IF(DJ7="",NA(),DJ7)</f>
        <v>-</v>
      </c>
      <c r="DK6" s="35" t="str">
        <f t="shared" si="12"/>
        <v>-</v>
      </c>
      <c r="DL6" s="35" t="str">
        <f t="shared" si="12"/>
        <v>-</v>
      </c>
      <c r="DM6" s="35">
        <f t="shared" si="12"/>
        <v>3.91</v>
      </c>
      <c r="DN6" s="35" t="str">
        <f t="shared" si="12"/>
        <v>-</v>
      </c>
      <c r="DO6" s="35" t="str">
        <f t="shared" si="12"/>
        <v>-</v>
      </c>
      <c r="DP6" s="35" t="str">
        <f t="shared" si="12"/>
        <v>-</v>
      </c>
      <c r="DQ6" s="35" t="str">
        <f t="shared" si="12"/>
        <v>-</v>
      </c>
      <c r="DR6" s="35">
        <f t="shared" si="12"/>
        <v>9.51</v>
      </c>
      <c r="DS6" s="34" t="str">
        <f>IF(DS7="","",IF(DS7="-","【-】","【"&amp;SUBSTITUTE(TEXT(DS7,"#,##0.00"),"-","△")&amp;"】"))</f>
        <v>【34.65】</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2017</v>
      </c>
      <c r="C7" s="37">
        <v>433683</v>
      </c>
      <c r="D7" s="37">
        <v>46</v>
      </c>
      <c r="E7" s="37">
        <v>18</v>
      </c>
      <c r="F7" s="37">
        <v>1</v>
      </c>
      <c r="G7" s="37">
        <v>0</v>
      </c>
      <c r="H7" s="37" t="s">
        <v>108</v>
      </c>
      <c r="I7" s="37" t="s">
        <v>109</v>
      </c>
      <c r="J7" s="37" t="s">
        <v>110</v>
      </c>
      <c r="K7" s="37" t="s">
        <v>111</v>
      </c>
      <c r="L7" s="37" t="s">
        <v>112</v>
      </c>
      <c r="M7" s="37" t="s">
        <v>113</v>
      </c>
      <c r="N7" s="38" t="s">
        <v>114</v>
      </c>
      <c r="O7" s="38">
        <v>26.4</v>
      </c>
      <c r="P7" s="38">
        <v>0.74</v>
      </c>
      <c r="Q7" s="38">
        <v>100</v>
      </c>
      <c r="R7" s="38">
        <v>3460</v>
      </c>
      <c r="S7" s="38">
        <v>16186</v>
      </c>
      <c r="T7" s="38">
        <v>19.43</v>
      </c>
      <c r="U7" s="38">
        <v>833.04</v>
      </c>
      <c r="V7" s="38">
        <v>119</v>
      </c>
      <c r="W7" s="38">
        <v>0.03</v>
      </c>
      <c r="X7" s="38">
        <v>3966.67</v>
      </c>
      <c r="Y7" s="38" t="s">
        <v>114</v>
      </c>
      <c r="Z7" s="38" t="s">
        <v>114</v>
      </c>
      <c r="AA7" s="38" t="s">
        <v>114</v>
      </c>
      <c r="AB7" s="38" t="s">
        <v>114</v>
      </c>
      <c r="AC7" s="38">
        <v>52.24</v>
      </c>
      <c r="AD7" s="38" t="s">
        <v>114</v>
      </c>
      <c r="AE7" s="38" t="s">
        <v>114</v>
      </c>
      <c r="AF7" s="38" t="s">
        <v>114</v>
      </c>
      <c r="AG7" s="38" t="s">
        <v>114</v>
      </c>
      <c r="AH7" s="38">
        <v>109.03</v>
      </c>
      <c r="AI7" s="38">
        <v>98.29</v>
      </c>
      <c r="AJ7" s="38" t="s">
        <v>114</v>
      </c>
      <c r="AK7" s="38" t="s">
        <v>114</v>
      </c>
      <c r="AL7" s="38" t="s">
        <v>114</v>
      </c>
      <c r="AM7" s="38" t="s">
        <v>114</v>
      </c>
      <c r="AN7" s="38">
        <v>127.67</v>
      </c>
      <c r="AO7" s="38" t="s">
        <v>114</v>
      </c>
      <c r="AP7" s="38" t="s">
        <v>114</v>
      </c>
      <c r="AQ7" s="38" t="s">
        <v>114</v>
      </c>
      <c r="AR7" s="38" t="s">
        <v>114</v>
      </c>
      <c r="AS7" s="38">
        <v>34.340000000000003</v>
      </c>
      <c r="AT7" s="38">
        <v>157.83000000000001</v>
      </c>
      <c r="AU7" s="38" t="s">
        <v>114</v>
      </c>
      <c r="AV7" s="38" t="s">
        <v>114</v>
      </c>
      <c r="AW7" s="38" t="s">
        <v>114</v>
      </c>
      <c r="AX7" s="38" t="s">
        <v>114</v>
      </c>
      <c r="AY7" s="38">
        <v>-65.14</v>
      </c>
      <c r="AZ7" s="38" t="s">
        <v>114</v>
      </c>
      <c r="BA7" s="38" t="s">
        <v>114</v>
      </c>
      <c r="BB7" s="38" t="s">
        <v>114</v>
      </c>
      <c r="BC7" s="38" t="s">
        <v>114</v>
      </c>
      <c r="BD7" s="38">
        <v>202.79</v>
      </c>
      <c r="BE7" s="38">
        <v>299.39</v>
      </c>
      <c r="BF7" s="38" t="s">
        <v>114</v>
      </c>
      <c r="BG7" s="38" t="s">
        <v>114</v>
      </c>
      <c r="BH7" s="38" t="s">
        <v>114</v>
      </c>
      <c r="BI7" s="38" t="s">
        <v>114</v>
      </c>
      <c r="BJ7" s="38">
        <v>1047.57</v>
      </c>
      <c r="BK7" s="38" t="s">
        <v>114</v>
      </c>
      <c r="BL7" s="38" t="s">
        <v>114</v>
      </c>
      <c r="BM7" s="38" t="s">
        <v>114</v>
      </c>
      <c r="BN7" s="38" t="s">
        <v>114</v>
      </c>
      <c r="BO7" s="38">
        <v>768.3</v>
      </c>
      <c r="BP7" s="38">
        <v>878.58</v>
      </c>
      <c r="BQ7" s="38" t="s">
        <v>114</v>
      </c>
      <c r="BR7" s="38" t="s">
        <v>114</v>
      </c>
      <c r="BS7" s="38" t="s">
        <v>114</v>
      </c>
      <c r="BT7" s="38" t="s">
        <v>114</v>
      </c>
      <c r="BU7" s="38">
        <v>44.71</v>
      </c>
      <c r="BV7" s="38" t="s">
        <v>114</v>
      </c>
      <c r="BW7" s="38" t="s">
        <v>114</v>
      </c>
      <c r="BX7" s="38" t="s">
        <v>114</v>
      </c>
      <c r="BY7" s="38" t="s">
        <v>114</v>
      </c>
      <c r="BZ7" s="38">
        <v>53.36</v>
      </c>
      <c r="CA7" s="38">
        <v>52.62</v>
      </c>
      <c r="CB7" s="38" t="s">
        <v>114</v>
      </c>
      <c r="CC7" s="38" t="s">
        <v>114</v>
      </c>
      <c r="CD7" s="38" t="s">
        <v>114</v>
      </c>
      <c r="CE7" s="38" t="s">
        <v>114</v>
      </c>
      <c r="CF7" s="38">
        <v>379.68</v>
      </c>
      <c r="CG7" s="38" t="s">
        <v>114</v>
      </c>
      <c r="CH7" s="38" t="s">
        <v>114</v>
      </c>
      <c r="CI7" s="38" t="s">
        <v>114</v>
      </c>
      <c r="CJ7" s="38" t="s">
        <v>114</v>
      </c>
      <c r="CK7" s="38">
        <v>347.38</v>
      </c>
      <c r="CL7" s="38">
        <v>296.38</v>
      </c>
      <c r="CM7" s="38" t="s">
        <v>114</v>
      </c>
      <c r="CN7" s="38" t="s">
        <v>114</v>
      </c>
      <c r="CO7" s="38" t="s">
        <v>114</v>
      </c>
      <c r="CP7" s="38" t="s">
        <v>114</v>
      </c>
      <c r="CQ7" s="38" t="s">
        <v>114</v>
      </c>
      <c r="CR7" s="38" t="s">
        <v>114</v>
      </c>
      <c r="CS7" s="38" t="s">
        <v>114</v>
      </c>
      <c r="CT7" s="38" t="s">
        <v>114</v>
      </c>
      <c r="CU7" s="38" t="s">
        <v>114</v>
      </c>
      <c r="CV7" s="38">
        <v>49.31</v>
      </c>
      <c r="CW7" s="38">
        <v>51.55</v>
      </c>
      <c r="CX7" s="38" t="s">
        <v>114</v>
      </c>
      <c r="CY7" s="38" t="s">
        <v>114</v>
      </c>
      <c r="CZ7" s="38" t="s">
        <v>114</v>
      </c>
      <c r="DA7" s="38" t="s">
        <v>114</v>
      </c>
      <c r="DB7" s="38">
        <v>91.6</v>
      </c>
      <c r="DC7" s="38" t="s">
        <v>114</v>
      </c>
      <c r="DD7" s="38" t="s">
        <v>114</v>
      </c>
      <c r="DE7" s="38" t="s">
        <v>114</v>
      </c>
      <c r="DF7" s="38" t="s">
        <v>114</v>
      </c>
      <c r="DG7" s="38">
        <v>57.28</v>
      </c>
      <c r="DH7" s="38">
        <v>80.14</v>
      </c>
      <c r="DI7" s="38" t="s">
        <v>114</v>
      </c>
      <c r="DJ7" s="38" t="s">
        <v>114</v>
      </c>
      <c r="DK7" s="38" t="s">
        <v>114</v>
      </c>
      <c r="DL7" s="38" t="s">
        <v>114</v>
      </c>
      <c r="DM7" s="38">
        <v>3.91</v>
      </c>
      <c r="DN7" s="38" t="s">
        <v>114</v>
      </c>
      <c r="DO7" s="38" t="s">
        <v>114</v>
      </c>
      <c r="DP7" s="38" t="s">
        <v>114</v>
      </c>
      <c r="DQ7" s="38" t="s">
        <v>114</v>
      </c>
      <c r="DR7" s="38">
        <v>9.51</v>
      </c>
      <c r="DS7" s="38">
        <v>34.65</v>
      </c>
      <c r="DT7" s="38" t="s">
        <v>114</v>
      </c>
      <c r="DU7" s="38" t="s">
        <v>114</v>
      </c>
      <c r="DV7" s="38" t="s">
        <v>114</v>
      </c>
      <c r="DW7" s="38" t="s">
        <v>114</v>
      </c>
      <c r="DX7" s="38" t="s">
        <v>114</v>
      </c>
      <c r="DY7" s="38" t="s">
        <v>114</v>
      </c>
      <c r="DZ7" s="38" t="s">
        <v>114</v>
      </c>
      <c r="EA7" s="38" t="s">
        <v>114</v>
      </c>
      <c r="EB7" s="38" t="s">
        <v>114</v>
      </c>
      <c r="EC7" s="38" t="s">
        <v>114</v>
      </c>
      <c r="ED7" s="38" t="s">
        <v>114</v>
      </c>
      <c r="EE7" s="38" t="s">
        <v>114</v>
      </c>
      <c r="EF7" s="38" t="s">
        <v>114</v>
      </c>
      <c r="EG7" s="38" t="s">
        <v>114</v>
      </c>
      <c r="EH7" s="38" t="s">
        <v>114</v>
      </c>
      <c r="EI7" s="38" t="s">
        <v>114</v>
      </c>
      <c r="EJ7" s="38" t="s">
        <v>114</v>
      </c>
      <c r="EK7" s="38" t="s">
        <v>114</v>
      </c>
      <c r="EL7" s="38" t="s">
        <v>114</v>
      </c>
      <c r="EM7" s="38" t="s">
        <v>114</v>
      </c>
      <c r="EN7" s="38" t="s">
        <v>114</v>
      </c>
      <c r="EO7" s="38" t="s">
        <v>114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n305</cp:lastModifiedBy>
  <cp:lastPrinted>2019-01-30T09:54:44Z</cp:lastPrinted>
  <dcterms:created xsi:type="dcterms:W3CDTF">2018-12-03T08:57:48Z</dcterms:created>
  <dcterms:modified xsi:type="dcterms:W3CDTF">2019-02-07T04:54:37Z</dcterms:modified>
  <cp:category/>
</cp:coreProperties>
</file>