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C:\Users\n305\Desktop\18 長洲町\下水道（法適）\"/>
    </mc:Choice>
  </mc:AlternateContent>
  <workbookProtection workbookAlgorithmName="SHA-512" workbookHashValue="rl1A06dbozfoYugY0iw5MRaySo0uV+M9hffVPup2pkGKj/uLmmnx15fhSP+urd794RfLT6KoiEcA671pHclFpQ==" workbookSaltValue="hUxomkE156Cir1QGAws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<sst xmlns="http://schemas.openxmlformats.org/spreadsheetml/2006/main" count="330" uniqueCount="123">
  <si>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</si>
  <si>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</si>
  <si>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</si>
  <si>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</si>
  <si>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</si>
  <si>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</si>
  <si>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</si>
  <si>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</si>
  <si>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</si>
  <si>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</si>
  <si>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</si>
  <si>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</si>
  <si>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</si>
  <si>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</si>
  <si>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</si>
  <si>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</si>
  <si>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</si>
  <si>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</si>
  <si>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</si>
  <si>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</si>
  <si>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</si>
  <si>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</si>
  <si>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</si>
  <si>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</si>
  <si>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</si>
  <si>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</si>
  <si>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</si>
  <si>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</si>
  <si>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</si>
  <si>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</si>
  <si>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</si>
  <si>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</si>
  <si>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</si>
  <si>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</si>
  <si>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</si>
  <si>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</si>
  <si>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</si>
  <si>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</si>
  <si>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</si>
  <si>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</si>
  <si>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</si>
  <si>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</si>
  <si>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</si>
  <si>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</si>
  <si>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</si>
  <si>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</si>
  <si>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</si>
  <si>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</si>
  <si>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</si>
  <si>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</si>
  <si>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</si>
  <si>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</si>
  <si>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</si>
  <si>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</si>
  <si>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</si>
  <si>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</si>
  <si>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</si>
  <si>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</si>
  <si>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</si>
  <si>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</si>
  <si>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</si>
  <si>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</si>
  <si>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</si>
  <si>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</si>
  <si>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</si>
  <si>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</si>
  <si>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</si>
  <si>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</si>
  <si>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</si>
  <si>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</si>
  <si>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</si>
  <si>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</si>
  <si>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</si>
  <si>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</si>
  <si>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</si>
  <si>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</si>
  <si>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</si>
  <si>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</si>
  <si>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</si>
  <si>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</si>
  <si>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</si>
  <si>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</si>
  <si>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</si>
  <si>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</si>
  <si>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</si>
  <si>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</si>
  <si>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</si>
  <si>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</si>
  <si>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</si>
  <si>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</si>
  <si>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</si>
  <si>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</si>
  <si>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</si>
  <si>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</si>
  <si>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</si>
  <si>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</si>
  <si>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</si>
  <si>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</si>
  <si>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</si>
  <si>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</si>
  <si>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</si>
  <si>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</si>
  <si>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</si>
  <si>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</si>
  <si>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</si>
  <si>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</si>
  <si>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</si>
  <si>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</si>
  <si>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</si>
  <si>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</si>
  <si>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</si>
  <si>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</si>
  <si>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</si>
  <si>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</si>
  <si>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</si>
  <si>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</si>
  <si>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</si>
  <si>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</si>
  <si>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</si>
  <si>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</si>
  <si>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の整備が効率的ではない地域において同等の汚水処理を行なうことを目的として事業を行っている。平成29年度以前は法非適であったため、維持管理に要する経費の一部と資本費の全額を一般会計からの繰入れに依存していたが、平成29年度より公共下水道事業、個別排水処理事業と併せた下水道事業会計を設け経営統合したことにより、繰入れを抑制し経営の改善が図られている。</t>
    <rPh sb="159" eb="161">
      <t>クリイレ</t>
    </rPh>
    <rPh sb="163" eb="165">
      <t>ヨクセイ</t>
    </rPh>
    <phoneticPr fontId="4"/>
  </si>
  <si>
    <t>当事業で浄化槽を整備したのが平成15年度、16年度であるため、供用開始後14年～15年を経過しているが、いずれも浄化槽本体は良好な状態であり、機器設備についても消耗品の交換、ブロアー装置の修繕等の維持管理の範囲で対応可能となっている。</t>
    <phoneticPr fontId="4"/>
  </si>
  <si>
    <t>維持管理費などにかかる経費が使用料等の収入を上回っているため「経常収支比率」は100％を下回り赤字、「流動比率」に関しては現金不足から△106％となっている。この現金不足はこれまで一般会計からの繰入に頼っていたが、平成29年度より地方公営企業法を一部適用し、公共下水道事業と統合し下水道事業となったことから公共下水道事業から生じる利益より補填している。「企業債残高対事業規模比率」については744.32％と高い比率だが、残高は減少傾向にあり、比率は徐々に低下していく見込みである。「経費回収率」については、汚水処理に係る費用が使用料で賄えておらず低い比率となっている。「施設利用率」については、当該値は表示されていないが、事業により設置した浄化槽すべてが稼働中となっている。「水洗化率」については、事業により浄化槽を設置した住宅等を個別に処理区域として公告しているため、処理区域人口＝水洗便所設置済み人口となり、100％となっている。</t>
    <rPh sb="0" eb="2">
      <t>イジ</t>
    </rPh>
    <rPh sb="2" eb="5">
      <t>カンリヒ</t>
    </rPh>
    <rPh sb="11" eb="13">
      <t>ケイヒ</t>
    </rPh>
    <rPh sb="14" eb="17">
      <t>シヨウリョウ</t>
    </rPh>
    <rPh sb="17" eb="18">
      <t>トウ</t>
    </rPh>
    <rPh sb="19" eb="21">
      <t>シュウニュウ</t>
    </rPh>
    <rPh sb="22" eb="24">
      <t>ウワマワ</t>
    </rPh>
    <rPh sb="31" eb="33">
      <t>ケイジョウ</t>
    </rPh>
    <rPh sb="33" eb="35">
      <t>シュウシ</t>
    </rPh>
    <rPh sb="35" eb="37">
      <t>ヒリツ</t>
    </rPh>
    <rPh sb="44" eb="46">
      <t>シタマワ</t>
    </rPh>
    <rPh sb="47" eb="49">
      <t>アカジ</t>
    </rPh>
    <rPh sb="51" eb="53">
      <t>リュウドウ</t>
    </rPh>
    <rPh sb="53" eb="55">
      <t>ヒリツ</t>
    </rPh>
    <rPh sb="57" eb="58">
      <t>カン</t>
    </rPh>
    <rPh sb="61" eb="63">
      <t>ゲンキン</t>
    </rPh>
    <rPh sb="63" eb="65">
      <t>ブソク</t>
    </rPh>
    <rPh sb="81" eb="83">
      <t>ゲンキン</t>
    </rPh>
    <rPh sb="83" eb="85">
      <t>ブソク</t>
    </rPh>
    <rPh sb="90" eb="92">
      <t>イッパン</t>
    </rPh>
    <rPh sb="92" eb="94">
      <t>カイケイ</t>
    </rPh>
    <rPh sb="97" eb="98">
      <t>ク</t>
    </rPh>
    <rPh sb="98" eb="99">
      <t>イ</t>
    </rPh>
    <rPh sb="100" eb="101">
      <t>タヨ</t>
    </rPh>
    <rPh sb="107" eb="109">
      <t>ヘイセイ</t>
    </rPh>
    <rPh sb="111" eb="113">
      <t>ネンド</t>
    </rPh>
    <rPh sb="115" eb="117">
      <t>チホウ</t>
    </rPh>
    <rPh sb="117" eb="119">
      <t>コウエイ</t>
    </rPh>
    <rPh sb="119" eb="121">
      <t>キギョウ</t>
    </rPh>
    <rPh sb="121" eb="122">
      <t>ホウ</t>
    </rPh>
    <rPh sb="123" eb="125">
      <t>イチブ</t>
    </rPh>
    <rPh sb="125" eb="127">
      <t>テキヨウ</t>
    </rPh>
    <rPh sb="129" eb="131">
      <t>コウキョウ</t>
    </rPh>
    <rPh sb="131" eb="134">
      <t>ゲスイドウ</t>
    </rPh>
    <rPh sb="134" eb="136">
      <t>ジギョウ</t>
    </rPh>
    <rPh sb="137" eb="139">
      <t>トウゴウ</t>
    </rPh>
    <rPh sb="140" eb="143">
      <t>ゲスイドウ</t>
    </rPh>
    <rPh sb="143" eb="145">
      <t>ジギョウ</t>
    </rPh>
    <rPh sb="153" eb="155">
      <t>コウキョウ</t>
    </rPh>
    <rPh sb="155" eb="158">
      <t>ゲスイドウ</t>
    </rPh>
    <rPh sb="158" eb="160">
      <t>ジギョウ</t>
    </rPh>
    <rPh sb="162" eb="163">
      <t>ショウ</t>
    </rPh>
    <rPh sb="165" eb="167">
      <t>リエキ</t>
    </rPh>
    <rPh sb="169" eb="171">
      <t>ホテン</t>
    </rPh>
    <rPh sb="203" eb="204">
      <t>タカ</t>
    </rPh>
    <rPh sb="205" eb="207">
      <t>ヒリツ</t>
    </rPh>
    <rPh sb="210" eb="212">
      <t>ザンダカ</t>
    </rPh>
    <rPh sb="213" eb="215">
      <t>ゲンショウ</t>
    </rPh>
    <rPh sb="215" eb="217">
      <t>ケイコウ</t>
    </rPh>
    <rPh sb="221" eb="223">
      <t>ヒリツ</t>
    </rPh>
    <rPh sb="224" eb="226">
      <t>ジョジョ</t>
    </rPh>
    <rPh sb="227" eb="229">
      <t>テイカ</t>
    </rPh>
    <rPh sb="233" eb="235">
      <t>ミコ</t>
    </rPh>
    <rPh sb="241" eb="243">
      <t>ケイヒ</t>
    </rPh>
    <rPh sb="243" eb="245">
      <t>カイシュウ</t>
    </rPh>
    <rPh sb="245" eb="246">
      <t>リツ</t>
    </rPh>
    <rPh sb="273" eb="274">
      <t>ヒク</t>
    </rPh>
    <rPh sb="275" eb="277">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</si>
</sst>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25-463F-9C51-A885BF1A3C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625-463F-9C51-A885BF1A3C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2B-4DCF-9DD1-83CA7A2035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57.22</c:v>
                </c:pt>
              </c:numCache>
            </c:numRef>
          </c:val>
          <c:smooth val="0"/>
          <c:extLst>
            <c:ext xmlns:c16="http://schemas.microsoft.com/office/drawing/2014/chart" uri="{C3380CC4-5D6E-409C-BE32-E72D297353CC}">
              <c16:uniqueId val="{00000001-B62B-4DCF-9DD1-83CA7A2035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7EC7-4C76-B3CA-895D5C21D9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67.290000000000006</c:v>
                </c:pt>
              </c:numCache>
            </c:numRef>
          </c:val>
          <c:smooth val="0"/>
          <c:extLst>
            <c:ext xmlns:c16="http://schemas.microsoft.com/office/drawing/2014/chart" uri="{C3380CC4-5D6E-409C-BE32-E72D297353CC}">
              <c16:uniqueId val="{00000001-7EC7-4C76-B3CA-895D5C21D9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70.819999999999993</c:v>
                </c:pt>
              </c:numCache>
            </c:numRef>
          </c:val>
          <c:extLst>
            <c:ext xmlns:c16="http://schemas.microsoft.com/office/drawing/2014/chart" uri="{C3380CC4-5D6E-409C-BE32-E72D297353CC}">
              <c16:uniqueId val="{00000000-A400-43C5-90EA-725CDF41D0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93.44</c:v>
                </c:pt>
              </c:numCache>
            </c:numRef>
          </c:val>
          <c:smooth val="0"/>
          <c:extLst>
            <c:ext xmlns:c16="http://schemas.microsoft.com/office/drawing/2014/chart" uri="{C3380CC4-5D6E-409C-BE32-E72D297353CC}">
              <c16:uniqueId val="{00000001-A400-43C5-90EA-725CDF41D0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5.76</c:v>
                </c:pt>
              </c:numCache>
            </c:numRef>
          </c:val>
          <c:extLst>
            <c:ext xmlns:c16="http://schemas.microsoft.com/office/drawing/2014/chart" uri="{C3380CC4-5D6E-409C-BE32-E72D297353CC}">
              <c16:uniqueId val="{00000000-80BE-4DD6-8269-A114BA7C50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16.420000000000002</c:v>
                </c:pt>
              </c:numCache>
            </c:numRef>
          </c:val>
          <c:smooth val="0"/>
          <c:extLst>
            <c:ext xmlns:c16="http://schemas.microsoft.com/office/drawing/2014/chart" uri="{C3380CC4-5D6E-409C-BE32-E72D297353CC}">
              <c16:uniqueId val="{00000001-80BE-4DD6-8269-A114BA7C50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97-491D-972A-1EF3FD81B1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197-491D-972A-1EF3FD81B1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73.180000000000007</c:v>
                </c:pt>
              </c:numCache>
            </c:numRef>
          </c:val>
          <c:extLst>
            <c:ext xmlns:c16="http://schemas.microsoft.com/office/drawing/2014/chart" uri="{C3380CC4-5D6E-409C-BE32-E72D297353CC}">
              <c16:uniqueId val="{00000000-36EE-4876-85D5-D17A390A7C4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123.58</c:v>
                </c:pt>
              </c:numCache>
            </c:numRef>
          </c:val>
          <c:smooth val="0"/>
          <c:extLst>
            <c:ext xmlns:c16="http://schemas.microsoft.com/office/drawing/2014/chart" uri="{C3380CC4-5D6E-409C-BE32-E72D297353CC}">
              <c16:uniqueId val="{00000001-36EE-4876-85D5-D17A390A7C4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-106</c:v>
                </c:pt>
              </c:numCache>
            </c:numRef>
          </c:val>
          <c:extLst>
            <c:ext xmlns:c16="http://schemas.microsoft.com/office/drawing/2014/chart" uri="{C3380CC4-5D6E-409C-BE32-E72D297353CC}">
              <c16:uniqueId val="{00000000-DDA0-4A8E-9D64-384A1BBE40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172.39</c:v>
                </c:pt>
              </c:numCache>
            </c:numRef>
          </c:val>
          <c:smooth val="0"/>
          <c:extLst>
            <c:ext xmlns:c16="http://schemas.microsoft.com/office/drawing/2014/chart" uri="{C3380CC4-5D6E-409C-BE32-E72D297353CC}">
              <c16:uniqueId val="{00000001-DDA0-4A8E-9D64-384A1BBE40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744.32</c:v>
                </c:pt>
              </c:numCache>
            </c:numRef>
          </c:val>
          <c:extLst>
            <c:ext xmlns:c16="http://schemas.microsoft.com/office/drawing/2014/chart" uri="{C3380CC4-5D6E-409C-BE32-E72D297353CC}">
              <c16:uniqueId val="{00000000-A92C-432B-A6F0-90C54EA023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407.42</c:v>
                </c:pt>
              </c:numCache>
            </c:numRef>
          </c:val>
          <c:smooth val="0"/>
          <c:extLst>
            <c:ext xmlns:c16="http://schemas.microsoft.com/office/drawing/2014/chart" uri="{C3380CC4-5D6E-409C-BE32-E72D297353CC}">
              <c16:uniqueId val="{00000001-A92C-432B-A6F0-90C54EA023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58.31</c:v>
                </c:pt>
              </c:numCache>
            </c:numRef>
          </c:val>
          <c:extLst>
            <c:ext xmlns:c16="http://schemas.microsoft.com/office/drawing/2014/chart" uri="{C3380CC4-5D6E-409C-BE32-E72D297353CC}">
              <c16:uniqueId val="{00000000-C47D-4FE9-862B-462AC2D9CD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C47D-4FE9-862B-462AC2D9CD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291.76</c:v>
                </c:pt>
              </c:numCache>
            </c:numRef>
          </c:val>
          <c:extLst>
            <c:ext xmlns:c16="http://schemas.microsoft.com/office/drawing/2014/chart" uri="{C3380CC4-5D6E-409C-BE32-E72D297353CC}">
              <c16:uniqueId val="{00000000-E7A4-4BA1-AAEB-B7E2F9B1D2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286.86</c:v>
                </c:pt>
              </c:numCache>
            </c:numRef>
          </c:val>
          <c:smooth val="0"/>
          <c:extLst>
            <c:ext xmlns:c16="http://schemas.microsoft.com/office/drawing/2014/chart" uri="{C3380CC4-5D6E-409C-BE32-E72D297353CC}">
              <c16:uniqueId val="{00000001-E7A4-4BA1-AAEB-B7E2F9B1D2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長洲町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16186</v>
      </c>
      <c r="AM8" s="50"/>
      <c r="AN8" s="50"/>
      <c r="AO8" s="50"/>
      <c r="AP8" s="50"/>
      <c r="AQ8" s="50"/>
      <c r="AR8" s="50"/>
      <c r="AS8" s="50"/>
      <c r="AT8" s="45">
        <f>データ!T6</f>
        <v>19.43</v>
      </c>
      <c r="AU8" s="45"/>
      <c r="AV8" s="45"/>
      <c r="AW8" s="45"/>
      <c r="AX8" s="45"/>
      <c r="AY8" s="45"/>
      <c r="AZ8" s="45"/>
      <c r="BA8" s="45"/>
      <c r="BB8" s="45">
        <f>データ!U6</f>
        <v>833.04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24.09</v>
      </c>
      <c r="J10" s="45"/>
      <c r="K10" s="45"/>
      <c r="L10" s="45"/>
      <c r="M10" s="45"/>
      <c r="N10" s="45"/>
      <c r="O10" s="45"/>
      <c r="P10" s="45">
        <f>データ!P6</f>
        <v>0.63</v>
      </c>
      <c r="Q10" s="45"/>
      <c r="R10" s="45"/>
      <c r="S10" s="45"/>
      <c r="T10" s="45"/>
      <c r="U10" s="45"/>
      <c r="V10" s="45"/>
      <c r="W10" s="45">
        <f>データ!Q6</f>
        <v>100</v>
      </c>
      <c r="X10" s="45"/>
      <c r="Y10" s="45"/>
      <c r="Z10" s="45"/>
      <c r="AA10" s="45"/>
      <c r="AB10" s="45"/>
      <c r="AC10" s="45"/>
      <c r="AD10" s="50">
        <f>データ!R6</f>
        <v>3460</v>
      </c>
      <c r="AE10" s="50"/>
      <c r="AF10" s="50"/>
      <c r="AG10" s="50"/>
      <c r="AH10" s="50"/>
      <c r="AI10" s="50"/>
      <c r="AJ10" s="50"/>
      <c r="AK10" s="2"/>
      <c r="AL10" s="50">
        <f>データ!V6</f>
        <v>101</v>
      </c>
      <c r="AM10" s="50"/>
      <c r="AN10" s="50"/>
      <c r="AO10" s="50"/>
      <c r="AP10" s="50"/>
      <c r="AQ10" s="50"/>
      <c r="AR10" s="50"/>
      <c r="AS10" s="50"/>
      <c r="AT10" s="45">
        <f>データ!W6</f>
        <v>0.03</v>
      </c>
      <c r="AU10" s="45"/>
      <c r="AV10" s="45"/>
      <c r="AW10" s="45"/>
      <c r="AX10" s="45"/>
      <c r="AY10" s="45"/>
      <c r="AZ10" s="45"/>
      <c r="BA10" s="45"/>
      <c r="BB10" s="45">
        <f>データ!X6</f>
        <v>3366.67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DHNl1DhQeUzMmvjO8MiMje2PeCVcZlyhEtiBcp/mL9MJSqp5ztGB5zUdzacOVx9ygB8GRlUARve8hGn79h6JqQ==" saltValue="VePpywoqwBUGswPrViHl3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433683</v>
      </c>
      <c r="D6" s="33">
        <f t="shared" si="3"/>
        <v>46</v>
      </c>
      <c r="E6" s="33">
        <f t="shared" si="3"/>
        <v>18</v>
      </c>
      <c r="F6" s="33">
        <f t="shared" si="3"/>
        <v>0</v>
      </c>
      <c r="G6" s="33">
        <f t="shared" si="3"/>
        <v>0</v>
      </c>
      <c r="H6" s="33" t="str">
        <f t="shared" si="3"/>
        <v>熊本県　長洲町</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24.09</v>
      </c>
      <c r="P6" s="34">
        <f t="shared" si="3"/>
        <v>0.63</v>
      </c>
      <c r="Q6" s="34">
        <f t="shared" si="3"/>
        <v>100</v>
      </c>
      <c r="R6" s="34">
        <f t="shared" si="3"/>
        <v>3460</v>
      </c>
      <c r="S6" s="34">
        <f t="shared" si="3"/>
        <v>16186</v>
      </c>
      <c r="T6" s="34">
        <f t="shared" si="3"/>
        <v>19.43</v>
      </c>
      <c r="U6" s="34">
        <f t="shared" si="3"/>
        <v>833.04</v>
      </c>
      <c r="V6" s="34">
        <f t="shared" si="3"/>
        <v>101</v>
      </c>
      <c r="W6" s="34">
        <f t="shared" si="3"/>
        <v>0.03</v>
      </c>
      <c r="X6" s="34">
        <f t="shared" si="3"/>
        <v>3366.67</v>
      </c>
      <c r="Y6" s="35" t="str">
        <f>IF(Y7="",NA(),Y7)</f>
        <v>-</v>
      </c>
      <c r="Z6" s="35" t="str">
        <f t="shared" ref="Z6:AH6" si="4">IF(Z7="",NA(),Z7)</f>
        <v>-</v>
      </c>
      <c r="AA6" s="35" t="str">
        <f t="shared" si="4"/>
        <v>-</v>
      </c>
      <c r="AB6" s="35" t="str">
        <f t="shared" si="4"/>
        <v>-</v>
      </c>
      <c r="AC6" s="35">
        <f t="shared" si="4"/>
        <v>70.819999999999993</v>
      </c>
      <c r="AD6" s="35" t="str">
        <f t="shared" si="4"/>
        <v>-</v>
      </c>
      <c r="AE6" s="35" t="str">
        <f t="shared" si="4"/>
        <v>-</v>
      </c>
      <c r="AF6" s="35" t="str">
        <f t="shared" si="4"/>
        <v>-</v>
      </c>
      <c r="AG6" s="35" t="str">
        <f t="shared" si="4"/>
        <v>-</v>
      </c>
      <c r="AH6" s="35">
        <f t="shared" si="4"/>
        <v>93.44</v>
      </c>
      <c r="AI6" s="34" t="str">
        <f>IF(AI7="","",IF(AI7="-","【-】","【"&amp;SUBSTITUTE(TEXT(AI7,"#,##0.00"),"-","△")&amp;"】"))</f>
        <v>【89.83】</v>
      </c>
      <c r="AJ6" s="35" t="str">
        <f>IF(AJ7="",NA(),AJ7)</f>
        <v>-</v>
      </c>
      <c r="AK6" s="35" t="str">
        <f t="shared" ref="AK6:AS6" si="5">IF(AK7="",NA(),AK7)</f>
        <v>-</v>
      </c>
      <c r="AL6" s="35" t="str">
        <f t="shared" si="5"/>
        <v>-</v>
      </c>
      <c r="AM6" s="35" t="str">
        <f t="shared" si="5"/>
        <v>-</v>
      </c>
      <c r="AN6" s="35">
        <f t="shared" si="5"/>
        <v>73.180000000000007</v>
      </c>
      <c r="AO6" s="35" t="str">
        <f t="shared" si="5"/>
        <v>-</v>
      </c>
      <c r="AP6" s="35" t="str">
        <f t="shared" si="5"/>
        <v>-</v>
      </c>
      <c r="AQ6" s="35" t="str">
        <f t="shared" si="5"/>
        <v>-</v>
      </c>
      <c r="AR6" s="35" t="str">
        <f t="shared" si="5"/>
        <v>-</v>
      </c>
      <c r="AS6" s="35">
        <f t="shared" si="5"/>
        <v>123.58</v>
      </c>
      <c r="AT6" s="34" t="str">
        <f>IF(AT7="","",IF(AT7="-","【-】","【"&amp;SUBSTITUTE(TEXT(AT7,"#,##0.00"),"-","△")&amp;"】"))</f>
        <v>【148.12】</v>
      </c>
      <c r="AU6" s="35" t="str">
        <f>IF(AU7="",NA(),AU7)</f>
        <v>-</v>
      </c>
      <c r="AV6" s="35" t="str">
        <f t="shared" ref="AV6:BD6" si="6">IF(AV7="",NA(),AV7)</f>
        <v>-</v>
      </c>
      <c r="AW6" s="35" t="str">
        <f t="shared" si="6"/>
        <v>-</v>
      </c>
      <c r="AX6" s="35" t="str">
        <f t="shared" si="6"/>
        <v>-</v>
      </c>
      <c r="AY6" s="35">
        <f t="shared" si="6"/>
        <v>-106</v>
      </c>
      <c r="AZ6" s="35" t="str">
        <f t="shared" si="6"/>
        <v>-</v>
      </c>
      <c r="BA6" s="35" t="str">
        <f t="shared" si="6"/>
        <v>-</v>
      </c>
      <c r="BB6" s="35" t="str">
        <f t="shared" si="6"/>
        <v>-</v>
      </c>
      <c r="BC6" s="35" t="str">
        <f t="shared" si="6"/>
        <v>-</v>
      </c>
      <c r="BD6" s="35">
        <f t="shared" si="6"/>
        <v>172.39</v>
      </c>
      <c r="BE6" s="34" t="str">
        <f>IF(BE7="","",IF(BE7="-","【-】","【"&amp;SUBSTITUTE(TEXT(BE7,"#,##0.00"),"-","△")&amp;"】"))</f>
        <v>【133.07】</v>
      </c>
      <c r="BF6" s="35" t="str">
        <f>IF(BF7="",NA(),BF7)</f>
        <v>-</v>
      </c>
      <c r="BG6" s="35" t="str">
        <f t="shared" ref="BG6:BO6" si="7">IF(BG7="",NA(),BG7)</f>
        <v>-</v>
      </c>
      <c r="BH6" s="35" t="str">
        <f t="shared" si="7"/>
        <v>-</v>
      </c>
      <c r="BI6" s="35" t="str">
        <f t="shared" si="7"/>
        <v>-</v>
      </c>
      <c r="BJ6" s="35">
        <f t="shared" si="7"/>
        <v>744.32</v>
      </c>
      <c r="BK6" s="35" t="str">
        <f t="shared" si="7"/>
        <v>-</v>
      </c>
      <c r="BL6" s="35" t="str">
        <f t="shared" si="7"/>
        <v>-</v>
      </c>
      <c r="BM6" s="35" t="str">
        <f t="shared" si="7"/>
        <v>-</v>
      </c>
      <c r="BN6" s="35" t="str">
        <f t="shared" si="7"/>
        <v>-</v>
      </c>
      <c r="BO6" s="35">
        <f t="shared" si="7"/>
        <v>407.42</v>
      </c>
      <c r="BP6" s="34" t="str">
        <f>IF(BP7="","",IF(BP7="-","【-】","【"&amp;SUBSTITUTE(TEXT(BP7,"#,##0.00"),"-","△")&amp;"】"))</f>
        <v>【329.28】</v>
      </c>
      <c r="BQ6" s="35" t="str">
        <f>IF(BQ7="",NA(),BQ7)</f>
        <v>-</v>
      </c>
      <c r="BR6" s="35" t="str">
        <f t="shared" ref="BR6:BZ6" si="8">IF(BR7="",NA(),BR7)</f>
        <v>-</v>
      </c>
      <c r="BS6" s="35" t="str">
        <f t="shared" si="8"/>
        <v>-</v>
      </c>
      <c r="BT6" s="35" t="str">
        <f t="shared" si="8"/>
        <v>-</v>
      </c>
      <c r="BU6" s="35">
        <f t="shared" si="8"/>
        <v>58.31</v>
      </c>
      <c r="BV6" s="35" t="str">
        <f t="shared" si="8"/>
        <v>-</v>
      </c>
      <c r="BW6" s="35" t="str">
        <f t="shared" si="8"/>
        <v>-</v>
      </c>
      <c r="BX6" s="35" t="str">
        <f t="shared" si="8"/>
        <v>-</v>
      </c>
      <c r="BY6" s="35" t="str">
        <f t="shared" si="8"/>
        <v>-</v>
      </c>
      <c r="BZ6" s="35">
        <f t="shared" si="8"/>
        <v>57.08</v>
      </c>
      <c r="CA6" s="34" t="str">
        <f>IF(CA7="","",IF(CA7="-","【-】","【"&amp;SUBSTITUTE(TEXT(CA7,"#,##0.00"),"-","△")&amp;"】"))</f>
        <v>【60.55】</v>
      </c>
      <c r="CB6" s="35" t="str">
        <f>IF(CB7="",NA(),CB7)</f>
        <v>-</v>
      </c>
      <c r="CC6" s="35" t="str">
        <f t="shared" ref="CC6:CK6" si="9">IF(CC7="",NA(),CC7)</f>
        <v>-</v>
      </c>
      <c r="CD6" s="35" t="str">
        <f t="shared" si="9"/>
        <v>-</v>
      </c>
      <c r="CE6" s="35" t="str">
        <f t="shared" si="9"/>
        <v>-</v>
      </c>
      <c r="CF6" s="35">
        <f t="shared" si="9"/>
        <v>291.76</v>
      </c>
      <c r="CG6" s="35" t="str">
        <f t="shared" si="9"/>
        <v>-</v>
      </c>
      <c r="CH6" s="35" t="str">
        <f t="shared" si="9"/>
        <v>-</v>
      </c>
      <c r="CI6" s="35" t="str">
        <f t="shared" si="9"/>
        <v>-</v>
      </c>
      <c r="CJ6" s="35" t="str">
        <f t="shared" si="9"/>
        <v>-</v>
      </c>
      <c r="CK6" s="35">
        <f t="shared" si="9"/>
        <v>286.86</v>
      </c>
      <c r="CL6" s="34" t="str">
        <f>IF(CL7="","",IF(CL7="-","【-】","【"&amp;SUBSTITUTE(TEXT(CL7,"#,##0.00"),"-","△")&amp;"】"))</f>
        <v>【269.12】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57.22</v>
      </c>
      <c r="CW6" s="34" t="str">
        <f>IF(CW7="","",IF(CW7="-","【-】","【"&amp;SUBSTITUTE(TEXT(CW7,"#,##0.00"),"-","△")&amp;"】"))</f>
        <v>【59.35】</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67.290000000000006</v>
      </c>
      <c r="DH6" s="34" t="str">
        <f>IF(DH7="","",IF(DH7="-","【-】","【"&amp;SUBSTITUTE(TEXT(DH7,"#,##0.00"),"-","△")&amp;"】"))</f>
        <v>【76.98】</v>
      </c>
      <c r="DI6" s="35" t="str">
        <f>IF(DI7="",NA(),DI7)</f>
        <v>-</v>
      </c>
      <c r="DJ6" s="35" t="str">
        <f t="shared" ref="DJ6:DR6" si="12">IF(DJ7="",NA(),DJ7)</f>
        <v>-</v>
      </c>
      <c r="DK6" s="35" t="str">
        <f t="shared" si="12"/>
        <v>-</v>
      </c>
      <c r="DL6" s="35" t="str">
        <f t="shared" si="12"/>
        <v>-</v>
      </c>
      <c r="DM6" s="35">
        <f t="shared" si="12"/>
        <v>5.76</v>
      </c>
      <c r="DN6" s="35" t="str">
        <f t="shared" si="12"/>
        <v>-</v>
      </c>
      <c r="DO6" s="35" t="str">
        <f t="shared" si="12"/>
        <v>-</v>
      </c>
      <c r="DP6" s="35" t="str">
        <f t="shared" si="12"/>
        <v>-</v>
      </c>
      <c r="DQ6" s="35" t="str">
        <f t="shared" si="12"/>
        <v>-</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433683</v>
      </c>
      <c r="D7" s="37">
        <v>46</v>
      </c>
      <c r="E7" s="37">
        <v>18</v>
      </c>
      <c r="F7" s="37">
        <v>0</v>
      </c>
      <c r="G7" s="37">
        <v>0</v>
      </c>
      <c r="H7" s="37" t="s">
        <v>108</v>
      </c>
      <c r="I7" s="37" t="s">
        <v>109</v>
      </c>
      <c r="J7" s="37" t="s">
        <v>110</v>
      </c>
      <c r="K7" s="37" t="s">
        <v>111</v>
      </c>
      <c r="L7" s="37" t="s">
        <v>112</v>
      </c>
      <c r="M7" s="37" t="s">
        <v>113</v>
      </c>
      <c r="N7" s="38" t="s">
        <v>114</v>
      </c>
      <c r="O7" s="38">
        <v>24.09</v>
      </c>
      <c r="P7" s="38">
        <v>0.63</v>
      </c>
      <c r="Q7" s="38">
        <v>100</v>
      </c>
      <c r="R7" s="38">
        <v>3460</v>
      </c>
      <c r="S7" s="38">
        <v>16186</v>
      </c>
      <c r="T7" s="38">
        <v>19.43</v>
      </c>
      <c r="U7" s="38">
        <v>833.04</v>
      </c>
      <c r="V7" s="38">
        <v>101</v>
      </c>
      <c r="W7" s="38">
        <v>0.03</v>
      </c>
      <c r="X7" s="38">
        <v>3366.67</v>
      </c>
      <c r="Y7" s="38" t="s">
        <v>114</v>
      </c>
      <c r="Z7" s="38" t="s">
        <v>114</v>
      </c>
      <c r="AA7" s="38" t="s">
        <v>114</v>
      </c>
      <c r="AB7" s="38" t="s">
        <v>114</v>
      </c>
      <c r="AC7" s="38">
        <v>70.819999999999993</v>
      </c>
      <c r="AD7" s="38" t="s">
        <v>114</v>
      </c>
      <c r="AE7" s="38" t="s">
        <v>114</v>
      </c>
      <c r="AF7" s="38" t="s">
        <v>114</v>
      </c>
      <c r="AG7" s="38" t="s">
        <v>114</v>
      </c>
      <c r="AH7" s="38">
        <v>93.44</v>
      </c>
      <c r="AI7" s="38">
        <v>89.83</v>
      </c>
      <c r="AJ7" s="38" t="s">
        <v>114</v>
      </c>
      <c r="AK7" s="38" t="s">
        <v>114</v>
      </c>
      <c r="AL7" s="38" t="s">
        <v>114</v>
      </c>
      <c r="AM7" s="38" t="s">
        <v>114</v>
      </c>
      <c r="AN7" s="38">
        <v>73.180000000000007</v>
      </c>
      <c r="AO7" s="38" t="s">
        <v>114</v>
      </c>
      <c r="AP7" s="38" t="s">
        <v>114</v>
      </c>
      <c r="AQ7" s="38" t="s">
        <v>114</v>
      </c>
      <c r="AR7" s="38" t="s">
        <v>114</v>
      </c>
      <c r="AS7" s="38">
        <v>123.58</v>
      </c>
      <c r="AT7" s="38">
        <v>148.12</v>
      </c>
      <c r="AU7" s="38" t="s">
        <v>114</v>
      </c>
      <c r="AV7" s="38" t="s">
        <v>114</v>
      </c>
      <c r="AW7" s="38" t="s">
        <v>114</v>
      </c>
      <c r="AX7" s="38" t="s">
        <v>114</v>
      </c>
      <c r="AY7" s="38">
        <v>-106</v>
      </c>
      <c r="AZ7" s="38" t="s">
        <v>114</v>
      </c>
      <c r="BA7" s="38" t="s">
        <v>114</v>
      </c>
      <c r="BB7" s="38" t="s">
        <v>114</v>
      </c>
      <c r="BC7" s="38" t="s">
        <v>114</v>
      </c>
      <c r="BD7" s="38">
        <v>172.39</v>
      </c>
      <c r="BE7" s="38">
        <v>133.07</v>
      </c>
      <c r="BF7" s="38" t="s">
        <v>114</v>
      </c>
      <c r="BG7" s="38" t="s">
        <v>114</v>
      </c>
      <c r="BH7" s="38" t="s">
        <v>114</v>
      </c>
      <c r="BI7" s="38" t="s">
        <v>114</v>
      </c>
      <c r="BJ7" s="38">
        <v>744.32</v>
      </c>
      <c r="BK7" s="38" t="s">
        <v>114</v>
      </c>
      <c r="BL7" s="38" t="s">
        <v>114</v>
      </c>
      <c r="BM7" s="38" t="s">
        <v>114</v>
      </c>
      <c r="BN7" s="38" t="s">
        <v>114</v>
      </c>
      <c r="BO7" s="38">
        <v>407.42</v>
      </c>
      <c r="BP7" s="38">
        <v>329.28</v>
      </c>
      <c r="BQ7" s="38" t="s">
        <v>114</v>
      </c>
      <c r="BR7" s="38" t="s">
        <v>114</v>
      </c>
      <c r="BS7" s="38" t="s">
        <v>114</v>
      </c>
      <c r="BT7" s="38" t="s">
        <v>114</v>
      </c>
      <c r="BU7" s="38">
        <v>58.31</v>
      </c>
      <c r="BV7" s="38" t="s">
        <v>114</v>
      </c>
      <c r="BW7" s="38" t="s">
        <v>114</v>
      </c>
      <c r="BX7" s="38" t="s">
        <v>114</v>
      </c>
      <c r="BY7" s="38" t="s">
        <v>114</v>
      </c>
      <c r="BZ7" s="38">
        <v>57.08</v>
      </c>
      <c r="CA7" s="38">
        <v>60.55</v>
      </c>
      <c r="CB7" s="38" t="s">
        <v>114</v>
      </c>
      <c r="CC7" s="38" t="s">
        <v>114</v>
      </c>
      <c r="CD7" s="38" t="s">
        <v>114</v>
      </c>
      <c r="CE7" s="38" t="s">
        <v>114</v>
      </c>
      <c r="CF7" s="38">
        <v>291.76</v>
      </c>
      <c r="CG7" s="38" t="s">
        <v>114</v>
      </c>
      <c r="CH7" s="38" t="s">
        <v>114</v>
      </c>
      <c r="CI7" s="38" t="s">
        <v>114</v>
      </c>
      <c r="CJ7" s="38" t="s">
        <v>114</v>
      </c>
      <c r="CK7" s="38">
        <v>286.86</v>
      </c>
      <c r="CL7" s="38">
        <v>269.12</v>
      </c>
      <c r="CM7" s="38" t="s">
        <v>114</v>
      </c>
      <c r="CN7" s="38" t="s">
        <v>114</v>
      </c>
      <c r="CO7" s="38" t="s">
        <v>114</v>
      </c>
      <c r="CP7" s="38" t="s">
        <v>114</v>
      </c>
      <c r="CQ7" s="38" t="s">
        <v>114</v>
      </c>
      <c r="CR7" s="38" t="s">
        <v>114</v>
      </c>
      <c r="CS7" s="38" t="s">
        <v>114</v>
      </c>
      <c r="CT7" s="38" t="s">
        <v>114</v>
      </c>
      <c r="CU7" s="38" t="s">
        <v>114</v>
      </c>
      <c r="CV7" s="38">
        <v>57.22</v>
      </c>
      <c r="CW7" s="38">
        <v>59.35</v>
      </c>
      <c r="CX7" s="38" t="s">
        <v>114</v>
      </c>
      <c r="CY7" s="38" t="s">
        <v>114</v>
      </c>
      <c r="CZ7" s="38" t="s">
        <v>114</v>
      </c>
      <c r="DA7" s="38" t="s">
        <v>114</v>
      </c>
      <c r="DB7" s="38">
        <v>100</v>
      </c>
      <c r="DC7" s="38" t="s">
        <v>114</v>
      </c>
      <c r="DD7" s="38" t="s">
        <v>114</v>
      </c>
      <c r="DE7" s="38" t="s">
        <v>114</v>
      </c>
      <c r="DF7" s="38" t="s">
        <v>114</v>
      </c>
      <c r="DG7" s="38">
        <v>67.290000000000006</v>
      </c>
      <c r="DH7" s="38">
        <v>76.98</v>
      </c>
      <c r="DI7" s="38" t="s">
        <v>114</v>
      </c>
      <c r="DJ7" s="38" t="s">
        <v>114</v>
      </c>
      <c r="DK7" s="38" t="s">
        <v>114</v>
      </c>
      <c r="DL7" s="38" t="s">
        <v>114</v>
      </c>
      <c r="DM7" s="38">
        <v>5.76</v>
      </c>
      <c r="DN7" s="38" t="s">
        <v>114</v>
      </c>
      <c r="DO7" s="38" t="s">
        <v>114</v>
      </c>
      <c r="DP7" s="38" t="s">
        <v>114</v>
      </c>
      <c r="DQ7" s="38" t="s">
        <v>114</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n305</cp:lastModifiedBy>
  <cp:lastPrinted>2019-01-30T09:56:41Z</cp:lastPrinted>
  <dcterms:created xsi:type="dcterms:W3CDTF">2018-12-03T08:57:27Z</dcterms:created>
  <dcterms:modified xsi:type="dcterms:W3CDTF">2019-02-07T04:52:11Z</dcterms:modified>
  <cp:category/>
</cp:coreProperties>
</file>