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JX7zyDoBr08tXCljgBgXq7+IWrCK44EgQgBlpQ9tq00hk9PM/iq2NFY7aXSOzN1AaGIt+vxUdCJrU/TuMQi8w==" workbookSaltValue="tseiFDPMxzLz8U/147u0D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<sst xmlns="http://schemas.openxmlformats.org/spreadsheetml/2006/main" count="257" uniqueCount="123">
  <si>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</si>
  <si>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</si>
  <si>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</si>
  <si>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</si>
  <si>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</si>
  <si>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</si>
  <si>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</si>
  <si>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</si>
  <si>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</si>
  <si>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</si>
  <si>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</si>
  <si>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</si>
  <si>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</si>
  <si>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</si>
  <si>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</si>
  <si>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</si>
  <si>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</si>
  <si>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</si>
  <si>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</si>
  <si>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</si>
  <si>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</si>
  <si>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</si>
  <si>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</si>
  <si>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</si>
  <si>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</si>
  <si>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</si>
  <si>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</si>
  <si>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</si>
  <si>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</si>
  <si>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</si>
  <si>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</si>
  <si>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</si>
  <si>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</si>
  <si>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</si>
  <si>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</si>
  <si>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</si>
  <si>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</si>
  <si>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</si>
  <si>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</si>
  <si>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</si>
  <si>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</si>
  <si>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</si>
  <si>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</si>
  <si>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</si>
  <si>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</si>
  <si>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</si>
  <si>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</si>
  <si>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</si>
  <si>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</si>
  <si>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</si>
  <si>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</si>
  <si>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</si>
  <si>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</si>
  <si>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</si>
  <si>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</si>
  <si>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</si>
  <si>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</si>
  <si>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</si>
  <si>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</si>
  <si>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</si>
  <si>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</si>
  <si>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</si>
  <si>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</si>
  <si>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</si>
  <si>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</si>
  <si>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</si>
  <si>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</si>
  <si>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</si>
  <si>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</si>
  <si>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</si>
  <si>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</si>
  <si>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</si>
  <si>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</si>
  <si>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</si>
  <si>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</si>
  <si>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</si>
  <si>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</si>
  <si>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</si>
  <si>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</si>
  <si>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</si>
  <si>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</si>
  <si>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</si>
  <si>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</si>
  <si>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</si>
  <si>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</si>
  <si>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</si>
  <si>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</si>
  <si>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</si>
  <si>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</si>
  <si>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</si>
  <si>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</si>
  <si>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</si>
  <si>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</si>
  <si>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</si>
  <si>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</si>
  <si>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</si>
  <si>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</si>
  <si>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</si>
  <si>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</si>
  <si>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</si>
  <si>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</si>
  <si>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</si>
  <si>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</si>
  <si>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</si>
  <si>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</si>
  <si>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</si>
  <si>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</si>
  <si>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</si>
  <si>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</si>
  <si>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</si>
  <si>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</si>
  <si>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</si>
  <si>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</si>
  <si>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</si>
  <si>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</si>
  <si>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</si>
  <si>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</si>
  <si>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</si>
  <si>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</si>
  <si>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</si>
  <si>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・有形固定資産減価償却率は、類似団体及び全国平均を下回っているが、施設や設備を適切に維持管理しながら、下水道の機能を確保していく必要があります。
・管渠老朽化率、管渠改善率は、対象がない状況であるためゼロとなっており、本指標からは老朽化についての懸念材料は検出されていない状況であります。
</t>
    <rPh sb="14" eb="16">
      <t>ルイジ</t>
    </rPh>
    <rPh sb="16" eb="18">
      <t>ダンタイ</t>
    </rPh>
    <rPh sb="20" eb="22">
      <t>ゼンコク</t>
    </rPh>
    <rPh sb="76" eb="79">
      <t>ロウキュウカ</t>
    </rPh>
    <rPh sb="79" eb="80">
      <t>リツ</t>
    </rPh>
    <rPh sb="81" eb="83">
      <t>カンキョ</t>
    </rPh>
    <rPh sb="83" eb="85">
      <t>カイゼン</t>
    </rPh>
    <rPh sb="85" eb="86">
      <t>リツ</t>
    </rPh>
    <rPh sb="88" eb="90">
      <t>タイショウ</t>
    </rPh>
    <rPh sb="93" eb="95">
      <t>ジョウキョウ</t>
    </rPh>
    <rPh sb="109" eb="110">
      <t>ホン</t>
    </rPh>
    <rPh sb="110" eb="112">
      <t>シヒョウ</t>
    </rPh>
    <rPh sb="123" eb="125">
      <t>ケネン</t>
    </rPh>
    <rPh sb="125" eb="127">
      <t>ザイリョウ</t>
    </rPh>
    <rPh sb="128" eb="130">
      <t>ケンシュツ</t>
    </rPh>
    <rPh sb="136" eb="138">
      <t>ジョウキョウ</t>
    </rPh>
    <phoneticPr fontId="4"/>
  </si>
  <si>
    <t xml:space="preserve">
・中長期的な視点から収入と支出のバランスを確保すべく、経営戦略を平成28年度に策定しました。使用料収入の見直しの目途である3年ごとの見直し及びストックマネジメント計画の策定等投資計画の変更があれば随時見直しを行っていきます。また、平成30年度より熊本県北ブロック広域化共同化事業検討会に参加し施設の統廃合、共同発注による維持管理費等の縮減を検討しています。今後も効率的な施設整備と適切な使用料水準及び接続勧奨の推進により、将来安定した経営を継続できるように取り組んでいきたいと考えています。</t>
    <rPh sb="22" eb="24">
      <t>カクホ</t>
    </rPh>
    <rPh sb="47" eb="50">
      <t>シヨウリョウ</t>
    </rPh>
    <rPh sb="50" eb="52">
      <t>シュウニュウ</t>
    </rPh>
    <rPh sb="53" eb="55">
      <t>ミナオ</t>
    </rPh>
    <rPh sb="57" eb="59">
      <t>メド</t>
    </rPh>
    <rPh sb="63" eb="64">
      <t>ネン</t>
    </rPh>
    <rPh sb="67" eb="69">
      <t>ミナオ</t>
    </rPh>
    <rPh sb="70" eb="71">
      <t>オヨ</t>
    </rPh>
    <rPh sb="82" eb="84">
      <t>ケイカク</t>
    </rPh>
    <rPh sb="85" eb="87">
      <t>サクテイ</t>
    </rPh>
    <rPh sb="87" eb="88">
      <t>トウ</t>
    </rPh>
    <rPh sb="88" eb="90">
      <t>トウシ</t>
    </rPh>
    <rPh sb="90" eb="92">
      <t>ケイカク</t>
    </rPh>
    <rPh sb="93" eb="95">
      <t>ヘンコウ</t>
    </rPh>
    <rPh sb="99" eb="101">
      <t>ズイジ</t>
    </rPh>
    <rPh sb="101" eb="103">
      <t>ミナオ</t>
    </rPh>
    <rPh sb="105" eb="106">
      <t>オコナ</t>
    </rPh>
    <rPh sb="116" eb="118">
      <t>ヘイセイ</t>
    </rPh>
    <rPh sb="120" eb="122">
      <t>ネンド</t>
    </rPh>
    <rPh sb="124" eb="126">
      <t>クマモト</t>
    </rPh>
    <rPh sb="126" eb="128">
      <t>ケンホク</t>
    </rPh>
    <rPh sb="140" eb="143">
      <t>ケントウカイ</t>
    </rPh>
    <rPh sb="144" eb="146">
      <t>サンカ</t>
    </rPh>
    <rPh sb="147" eb="149">
      <t>シセツ</t>
    </rPh>
    <rPh sb="150" eb="153">
      <t>トウハイゴウ</t>
    </rPh>
    <rPh sb="154" eb="156">
      <t>キョウドウ</t>
    </rPh>
    <rPh sb="156" eb="158">
      <t>ハッチュウ</t>
    </rPh>
    <rPh sb="166" eb="167">
      <t>トウ</t>
    </rPh>
    <rPh sb="168" eb="170">
      <t>シュクゲン</t>
    </rPh>
    <rPh sb="171" eb="173">
      <t>ケントウ</t>
    </rPh>
    <rPh sb="179" eb="181">
      <t>コンゴ</t>
    </rPh>
    <rPh sb="194" eb="197">
      <t>シヨウリョウ</t>
    </rPh>
    <phoneticPr fontId="4"/>
  </si>
  <si>
    <r>
      <t>・経常収支比率は、平成26年度の法適用初年度、100%を大きく下回ったが、平成27年度より黒字となり累積欠損が減少しています。しかし依然厳しい経営環境です。
・流動比率は、100％には届かず短期的支払返済能力が確保されているとは言い難い状況であります。
・企業債残高対事業規模比率は、類似団体及び全国平均よりは低い水準であるが、現在の事業規模や経営状況のままでは、債務弁済財源の確保が難しい状況にあります。
・経費回収率は、平成29年度類似団体及び全国平均を上回ったが、100％には届かないため抜本的な施策が必要な状況にあります。</t>
    </r>
    <r>
      <rPr>
        <sz val="11"/>
        <color rgb="FFFF0000"/>
        <rFont val="ＭＳ ゴシック"/>
        <family val="3"/>
        <charset val="128"/>
      </rPr>
      <t>また、数値が上昇した理由は、一般会計繰入金（分流式下水道費）の算定が総務省統一様式となり、平成28年度より大幅に増加した結果、汚水処理費が減少したことによるものです。</t>
    </r>
    <r>
      <rPr>
        <sz val="11"/>
        <color theme="1"/>
        <rFont val="ＭＳ ゴシック"/>
        <family val="3"/>
        <charset val="128"/>
      </rPr>
      <t xml:space="preserve">
・施設利用率は、平成29年度類似団体及び全国平均を若干上回ったが、処理場の非効率性の有無を継続的に確認していく必要があります。
・水洗化率は、類似団体及び全国平均を下回っており、下水道への接続勧奨を進め、適正な使用料収入と施設稼働を確保していく必要があります。</t>
    </r>
    <rPh sb="1" eb="3">
      <t>ケイジョウ</t>
    </rPh>
    <rPh sb="3" eb="5">
      <t>シュウシ</t>
    </rPh>
    <rPh sb="5" eb="7">
      <t>ヒリツ</t>
    </rPh>
    <rPh sb="9" eb="11">
      <t>ヘイセイ</t>
    </rPh>
    <rPh sb="13" eb="15">
      <t>ネンド</t>
    </rPh>
    <rPh sb="16" eb="17">
      <t>ホウ</t>
    </rPh>
    <rPh sb="17" eb="19">
      <t>テキヨウ</t>
    </rPh>
    <rPh sb="19" eb="22">
      <t>ショネンド</t>
    </rPh>
    <rPh sb="28" eb="29">
      <t>オオ</t>
    </rPh>
    <rPh sb="31" eb="33">
      <t>シタマワ</t>
    </rPh>
    <rPh sb="37" eb="39">
      <t>ヘイセイ</t>
    </rPh>
    <rPh sb="41" eb="43">
      <t>ネンド</t>
    </rPh>
    <rPh sb="45" eb="47">
      <t>クロジ</t>
    </rPh>
    <rPh sb="50" eb="52">
      <t>ルイセキ</t>
    </rPh>
    <rPh sb="52" eb="54">
      <t>ケッソン</t>
    </rPh>
    <rPh sb="55" eb="57">
      <t>ゲンショウ</t>
    </rPh>
    <rPh sb="66" eb="68">
      <t>イゼン</t>
    </rPh>
    <rPh sb="68" eb="69">
      <t>キビ</t>
    </rPh>
    <rPh sb="71" eb="73">
      <t>ケイエイ</t>
    </rPh>
    <rPh sb="73" eb="75">
      <t>カンキョウ</t>
    </rPh>
    <rPh sb="80" eb="82">
      <t>リュウドウ</t>
    </rPh>
    <rPh sb="82" eb="84">
      <t>ヒリツ</t>
    </rPh>
    <rPh sb="92" eb="93">
      <t>トド</t>
    </rPh>
    <rPh sb="114" eb="115">
      <t>イ</t>
    </rPh>
    <rPh sb="116" eb="117">
      <t>ガタ</t>
    </rPh>
    <rPh sb="118" eb="120">
      <t>ジョウキョウ</t>
    </rPh>
    <rPh sb="128" eb="130">
      <t>キギョウ</t>
    </rPh>
    <rPh sb="130" eb="131">
      <t>サイ</t>
    </rPh>
    <rPh sb="131" eb="133">
      <t>ザンダカ</t>
    </rPh>
    <rPh sb="133" eb="134">
      <t>タイ</t>
    </rPh>
    <rPh sb="134" eb="136">
      <t>ジギョウ</t>
    </rPh>
    <rPh sb="136" eb="138">
      <t>キボ</t>
    </rPh>
    <rPh sb="138" eb="140">
      <t>ヒリツ</t>
    </rPh>
    <rPh sb="142" eb="144">
      <t>ルイジ</t>
    </rPh>
    <rPh sb="144" eb="146">
      <t>ダンタイ</t>
    </rPh>
    <rPh sb="148" eb="150">
      <t>ゼンコク</t>
    </rPh>
    <rPh sb="155" eb="156">
      <t>ヒク</t>
    </rPh>
    <rPh sb="157" eb="159">
      <t>スイジュン</t>
    </rPh>
    <rPh sb="164" eb="166">
      <t>ゲンザイ</t>
    </rPh>
    <rPh sb="167" eb="169">
      <t>ジギョウ</t>
    </rPh>
    <rPh sb="169" eb="171">
      <t>キボ</t>
    </rPh>
    <rPh sb="172" eb="174">
      <t>ケイエイ</t>
    </rPh>
    <rPh sb="174" eb="176">
      <t>ジョウキョウ</t>
    </rPh>
    <rPh sb="182" eb="184">
      <t>サイム</t>
    </rPh>
    <rPh sb="184" eb="186">
      <t>ベンサイ</t>
    </rPh>
    <rPh sb="186" eb="188">
      <t>ザイゲン</t>
    </rPh>
    <rPh sb="189" eb="191">
      <t>カクホ</t>
    </rPh>
    <rPh sb="192" eb="193">
      <t>ムズカ</t>
    </rPh>
    <rPh sb="195" eb="197">
      <t>ジョウキョウ</t>
    </rPh>
    <rPh sb="205" eb="207">
      <t>ケイヒ</t>
    </rPh>
    <rPh sb="207" eb="209">
      <t>カイシュウ</t>
    </rPh>
    <rPh sb="209" eb="210">
      <t>リツ</t>
    </rPh>
    <rPh sb="212" eb="214">
      <t>ヘイセイ</t>
    </rPh>
    <rPh sb="216" eb="218">
      <t>ネンド</t>
    </rPh>
    <rPh sb="218" eb="220">
      <t>ルイジ</t>
    </rPh>
    <rPh sb="220" eb="222">
      <t>ダンタイ</t>
    </rPh>
    <rPh sb="224" eb="226">
      <t>ゼンコク</t>
    </rPh>
    <rPh sb="229" eb="231">
      <t>ウワマワ</t>
    </rPh>
    <rPh sb="241" eb="242">
      <t>トド</t>
    </rPh>
    <rPh sb="268" eb="270">
      <t>スウチ</t>
    </rPh>
    <rPh sb="271" eb="273">
      <t>ジョウショウ</t>
    </rPh>
    <rPh sb="275" eb="277">
      <t>リユウ</t>
    </rPh>
    <rPh sb="279" eb="281">
      <t>イッパン</t>
    </rPh>
    <rPh sb="281" eb="283">
      <t>カイケイ</t>
    </rPh>
    <rPh sb="283" eb="285">
      <t>クリイレ</t>
    </rPh>
    <rPh sb="285" eb="286">
      <t>キン</t>
    </rPh>
    <rPh sb="287" eb="289">
      <t>ブンリュウ</t>
    </rPh>
    <rPh sb="289" eb="290">
      <t>シキ</t>
    </rPh>
    <rPh sb="290" eb="293">
      <t>ゲスイドウ</t>
    </rPh>
    <rPh sb="293" eb="294">
      <t>ヒ</t>
    </rPh>
    <rPh sb="296" eb="298">
      <t>サンテイ</t>
    </rPh>
    <rPh sb="299" eb="302">
      <t>ソウムショウ</t>
    </rPh>
    <rPh sb="302" eb="304">
      <t>トウイツ</t>
    </rPh>
    <rPh sb="304" eb="306">
      <t>ヨウシキ</t>
    </rPh>
    <rPh sb="310" eb="312">
      <t>ヘイセイ</t>
    </rPh>
    <rPh sb="314" eb="315">
      <t>ネン</t>
    </rPh>
    <rPh sb="315" eb="316">
      <t>ド</t>
    </rPh>
    <rPh sb="318" eb="320">
      <t>オオハバ</t>
    </rPh>
    <rPh sb="321" eb="323">
      <t>ゾウカ</t>
    </rPh>
    <rPh sb="325" eb="327">
      <t>ケッカ</t>
    </rPh>
    <rPh sb="328" eb="330">
      <t>オスイ</t>
    </rPh>
    <rPh sb="330" eb="332">
      <t>ショリ</t>
    </rPh>
    <rPh sb="332" eb="333">
      <t>ヒ</t>
    </rPh>
    <rPh sb="334" eb="336">
      <t>ゲンショウ</t>
    </rPh>
    <rPh sb="350" eb="352">
      <t>シセツ</t>
    </rPh>
    <rPh sb="352" eb="354">
      <t>リヨウ</t>
    </rPh>
    <rPh sb="354" eb="355">
      <t>リツ</t>
    </rPh>
    <rPh sb="374" eb="376">
      <t>ジャッカン</t>
    </rPh>
    <rPh sb="394" eb="397">
      <t>ケイゾクテキ</t>
    </rPh>
    <rPh sb="414" eb="417">
      <t>スイセンカ</t>
    </rPh>
    <rPh sb="417" eb="418">
      <t>リツ</t>
    </rPh>
    <rPh sb="420" eb="422">
      <t>ルイジ</t>
    </rPh>
    <rPh sb="422" eb="424">
      <t>ダンタイ</t>
    </rPh>
    <rPh sb="424" eb="425">
      <t>オヨ</t>
    </rPh>
    <rPh sb="426" eb="428">
      <t>ゼンコク</t>
    </rPh>
    <rPh sb="431" eb="43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</si>
</sst>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u/>
      <sz val="11"/>
      <color rgb="FF0070C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54-4ECD-B03C-84CD5D67EE0E}"/>
            </c:ext>
          </c:extLst>
        </c:ser>
        <c:dLbls>
          <c:showLegendKey val="0"/>
          <c:showVal val="0"/>
          <c:showCatName val="0"/>
          <c:showSerName val="0"/>
          <c:showPercent val="0"/>
          <c:showBubbleSize val="0"/>
        </c:dLbls>
        <c:gapWidth val="150"/>
        <c:axId val="95714688"/>
        <c:axId val="957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154-4ECD-B03C-84CD5D67EE0E}"/>
            </c:ext>
          </c:extLst>
        </c:ser>
        <c:dLbls>
          <c:showLegendKey val="0"/>
          <c:showVal val="0"/>
          <c:showCatName val="0"/>
          <c:showSerName val="0"/>
          <c:showPercent val="0"/>
          <c:showBubbleSize val="0"/>
        </c:dLbls>
        <c:marker val="1"/>
        <c:smooth val="0"/>
        <c:axId val="95714688"/>
        <c:axId val="95733248"/>
      </c:lineChart>
      <c:dateAx>
        <c:axId val="95714688"/>
        <c:scaling>
          <c:orientation val="minMax"/>
        </c:scaling>
        <c:delete val="1"/>
        <c:axPos val="b"/>
        <c:numFmt formatCode="ge" sourceLinked="1"/>
        <c:majorTickMark val="none"/>
        <c:minorTickMark val="none"/>
        <c:tickLblPos val="none"/>
        <c:crossAx val="95733248"/>
        <c:crosses val="autoZero"/>
        <c:auto val="1"/>
        <c:lblOffset val="100"/>
        <c:baseTimeUnit val="years"/>
      </c:dateAx>
      <c:valAx>
        <c:axId val="957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53.78</c:v>
                </c:pt>
                <c:pt idx="2">
                  <c:v>53.78</c:v>
                </c:pt>
                <c:pt idx="3">
                  <c:v>53.78</c:v>
                </c:pt>
                <c:pt idx="4">
                  <c:v>53.78</c:v>
                </c:pt>
              </c:numCache>
            </c:numRef>
          </c:val>
          <c:extLst xmlns:c16r2="http://schemas.microsoft.com/office/drawing/2015/06/chart">
            <c:ext xmlns:c16="http://schemas.microsoft.com/office/drawing/2014/chart" uri="{C3380CC4-5D6E-409C-BE32-E72D297353CC}">
              <c16:uniqueId val="{00000000-C019-4861-BB8C-280903E15F73}"/>
            </c:ext>
          </c:extLst>
        </c:ser>
        <c:dLbls>
          <c:showLegendKey val="0"/>
          <c:showVal val="0"/>
          <c:showCatName val="0"/>
          <c:showSerName val="0"/>
          <c:showPercent val="0"/>
          <c:showBubbleSize val="0"/>
        </c:dLbls>
        <c:gapWidth val="150"/>
        <c:axId val="114068864"/>
        <c:axId val="1140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C019-4861-BB8C-280903E15F73}"/>
            </c:ext>
          </c:extLst>
        </c:ser>
        <c:dLbls>
          <c:showLegendKey val="0"/>
          <c:showVal val="0"/>
          <c:showCatName val="0"/>
          <c:showSerName val="0"/>
          <c:showPercent val="0"/>
          <c:showBubbleSize val="0"/>
        </c:dLbls>
        <c:marker val="1"/>
        <c:smooth val="0"/>
        <c:axId val="114068864"/>
        <c:axId val="114087424"/>
      </c:lineChart>
      <c:dateAx>
        <c:axId val="114068864"/>
        <c:scaling>
          <c:orientation val="minMax"/>
        </c:scaling>
        <c:delete val="1"/>
        <c:axPos val="b"/>
        <c:numFmt formatCode="ge" sourceLinked="1"/>
        <c:majorTickMark val="none"/>
        <c:minorTickMark val="none"/>
        <c:tickLblPos val="none"/>
        <c:crossAx val="114087424"/>
        <c:crosses val="autoZero"/>
        <c:auto val="1"/>
        <c:lblOffset val="100"/>
        <c:baseTimeUnit val="years"/>
      </c:dateAx>
      <c:valAx>
        <c:axId val="1140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66.34</c:v>
                </c:pt>
                <c:pt idx="2">
                  <c:v>66.59</c:v>
                </c:pt>
                <c:pt idx="3">
                  <c:v>67.290000000000006</c:v>
                </c:pt>
                <c:pt idx="4">
                  <c:v>67.540000000000006</c:v>
                </c:pt>
              </c:numCache>
            </c:numRef>
          </c:val>
          <c:extLst xmlns:c16r2="http://schemas.microsoft.com/office/drawing/2015/06/chart">
            <c:ext xmlns:c16="http://schemas.microsoft.com/office/drawing/2014/chart" uri="{C3380CC4-5D6E-409C-BE32-E72D297353CC}">
              <c16:uniqueId val="{00000000-A867-433D-BB83-99DD3739F396}"/>
            </c:ext>
          </c:extLst>
        </c:ser>
        <c:dLbls>
          <c:showLegendKey val="0"/>
          <c:showVal val="0"/>
          <c:showCatName val="0"/>
          <c:showSerName val="0"/>
          <c:showPercent val="0"/>
          <c:showBubbleSize val="0"/>
        </c:dLbls>
        <c:gapWidth val="150"/>
        <c:axId val="114200576"/>
        <c:axId val="11420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867-433D-BB83-99DD3739F396}"/>
            </c:ext>
          </c:extLst>
        </c:ser>
        <c:dLbls>
          <c:showLegendKey val="0"/>
          <c:showVal val="0"/>
          <c:showCatName val="0"/>
          <c:showSerName val="0"/>
          <c:showPercent val="0"/>
          <c:showBubbleSize val="0"/>
        </c:dLbls>
        <c:marker val="1"/>
        <c:smooth val="0"/>
        <c:axId val="114200576"/>
        <c:axId val="114202496"/>
      </c:lineChart>
      <c:dateAx>
        <c:axId val="114200576"/>
        <c:scaling>
          <c:orientation val="minMax"/>
        </c:scaling>
        <c:delete val="1"/>
        <c:axPos val="b"/>
        <c:numFmt formatCode="ge" sourceLinked="1"/>
        <c:majorTickMark val="none"/>
        <c:minorTickMark val="none"/>
        <c:tickLblPos val="none"/>
        <c:crossAx val="114202496"/>
        <c:crosses val="autoZero"/>
        <c:auto val="1"/>
        <c:lblOffset val="100"/>
        <c:baseTimeUnit val="years"/>
      </c:dateAx>
      <c:valAx>
        <c:axId val="1142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83.61</c:v>
                </c:pt>
                <c:pt idx="2">
                  <c:v>103.43</c:v>
                </c:pt>
                <c:pt idx="3">
                  <c:v>109.71</c:v>
                </c:pt>
                <c:pt idx="4">
                  <c:v>106.53</c:v>
                </c:pt>
              </c:numCache>
            </c:numRef>
          </c:val>
          <c:extLst xmlns:c16r2="http://schemas.microsoft.com/office/drawing/2015/06/chart">
            <c:ext xmlns:c16="http://schemas.microsoft.com/office/drawing/2014/chart" uri="{C3380CC4-5D6E-409C-BE32-E72D297353CC}">
              <c16:uniqueId val="{00000000-F210-4EE4-A96C-7803B6D47D9E}"/>
            </c:ext>
          </c:extLst>
        </c:ser>
        <c:dLbls>
          <c:showLegendKey val="0"/>
          <c:showVal val="0"/>
          <c:showCatName val="0"/>
          <c:showSerName val="0"/>
          <c:showPercent val="0"/>
          <c:showBubbleSize val="0"/>
        </c:dLbls>
        <c:gapWidth val="150"/>
        <c:axId val="103612416"/>
        <c:axId val="10361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F210-4EE4-A96C-7803B6D47D9E}"/>
            </c:ext>
          </c:extLst>
        </c:ser>
        <c:dLbls>
          <c:showLegendKey val="0"/>
          <c:showVal val="0"/>
          <c:showCatName val="0"/>
          <c:showSerName val="0"/>
          <c:showPercent val="0"/>
          <c:showBubbleSize val="0"/>
        </c:dLbls>
        <c:marker val="1"/>
        <c:smooth val="0"/>
        <c:axId val="103612416"/>
        <c:axId val="103614336"/>
      </c:lineChart>
      <c:dateAx>
        <c:axId val="103612416"/>
        <c:scaling>
          <c:orientation val="minMax"/>
        </c:scaling>
        <c:delete val="1"/>
        <c:axPos val="b"/>
        <c:numFmt formatCode="ge" sourceLinked="1"/>
        <c:majorTickMark val="none"/>
        <c:minorTickMark val="none"/>
        <c:tickLblPos val="none"/>
        <c:crossAx val="103614336"/>
        <c:crosses val="autoZero"/>
        <c:auto val="1"/>
        <c:lblOffset val="100"/>
        <c:baseTimeUnit val="years"/>
      </c:dateAx>
      <c:valAx>
        <c:axId val="1036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6.52</c:v>
                </c:pt>
                <c:pt idx="2">
                  <c:v>9.7799999999999994</c:v>
                </c:pt>
                <c:pt idx="3">
                  <c:v>13.2</c:v>
                </c:pt>
                <c:pt idx="4">
                  <c:v>16.41</c:v>
                </c:pt>
              </c:numCache>
            </c:numRef>
          </c:val>
          <c:extLst xmlns:c16r2="http://schemas.microsoft.com/office/drawing/2015/06/chart">
            <c:ext xmlns:c16="http://schemas.microsoft.com/office/drawing/2014/chart" uri="{C3380CC4-5D6E-409C-BE32-E72D297353CC}">
              <c16:uniqueId val="{00000000-0D65-410D-BE5E-8774DEC3BB3C}"/>
            </c:ext>
          </c:extLst>
        </c:ser>
        <c:dLbls>
          <c:showLegendKey val="0"/>
          <c:showVal val="0"/>
          <c:showCatName val="0"/>
          <c:showSerName val="0"/>
          <c:showPercent val="0"/>
          <c:showBubbleSize val="0"/>
        </c:dLbls>
        <c:gapWidth val="150"/>
        <c:axId val="103661952"/>
        <c:axId val="1036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0D65-410D-BE5E-8774DEC3BB3C}"/>
            </c:ext>
          </c:extLst>
        </c:ser>
        <c:dLbls>
          <c:showLegendKey val="0"/>
          <c:showVal val="0"/>
          <c:showCatName val="0"/>
          <c:showSerName val="0"/>
          <c:showPercent val="0"/>
          <c:showBubbleSize val="0"/>
        </c:dLbls>
        <c:marker val="1"/>
        <c:smooth val="0"/>
        <c:axId val="103661952"/>
        <c:axId val="103663872"/>
      </c:lineChart>
      <c:dateAx>
        <c:axId val="103661952"/>
        <c:scaling>
          <c:orientation val="minMax"/>
        </c:scaling>
        <c:delete val="1"/>
        <c:axPos val="b"/>
        <c:numFmt formatCode="ge" sourceLinked="1"/>
        <c:majorTickMark val="none"/>
        <c:minorTickMark val="none"/>
        <c:tickLblPos val="none"/>
        <c:crossAx val="103663872"/>
        <c:crosses val="autoZero"/>
        <c:auto val="1"/>
        <c:lblOffset val="100"/>
        <c:baseTimeUnit val="years"/>
      </c:dateAx>
      <c:valAx>
        <c:axId val="1036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64-44EC-95E0-790792337D89}"/>
            </c:ext>
          </c:extLst>
        </c:ser>
        <c:dLbls>
          <c:showLegendKey val="0"/>
          <c:showVal val="0"/>
          <c:showCatName val="0"/>
          <c:showSerName val="0"/>
          <c:showPercent val="0"/>
          <c:showBubbleSize val="0"/>
        </c:dLbls>
        <c:gapWidth val="150"/>
        <c:axId val="112157440"/>
        <c:axId val="11215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064-44EC-95E0-790792337D89}"/>
            </c:ext>
          </c:extLst>
        </c:ser>
        <c:dLbls>
          <c:showLegendKey val="0"/>
          <c:showVal val="0"/>
          <c:showCatName val="0"/>
          <c:showSerName val="0"/>
          <c:showPercent val="0"/>
          <c:showBubbleSize val="0"/>
        </c:dLbls>
        <c:marker val="1"/>
        <c:smooth val="0"/>
        <c:axId val="112157440"/>
        <c:axId val="112159360"/>
      </c:lineChart>
      <c:dateAx>
        <c:axId val="112157440"/>
        <c:scaling>
          <c:orientation val="minMax"/>
        </c:scaling>
        <c:delete val="1"/>
        <c:axPos val="b"/>
        <c:numFmt formatCode="ge" sourceLinked="1"/>
        <c:majorTickMark val="none"/>
        <c:minorTickMark val="none"/>
        <c:tickLblPos val="none"/>
        <c:crossAx val="112159360"/>
        <c:crosses val="autoZero"/>
        <c:auto val="1"/>
        <c:lblOffset val="100"/>
        <c:baseTimeUnit val="years"/>
      </c:dateAx>
      <c:valAx>
        <c:axId val="1121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136.83000000000001</c:v>
                </c:pt>
                <c:pt idx="2">
                  <c:v>117.06</c:v>
                </c:pt>
                <c:pt idx="3">
                  <c:v>61.06</c:v>
                </c:pt>
                <c:pt idx="4">
                  <c:v>26.42</c:v>
                </c:pt>
              </c:numCache>
            </c:numRef>
          </c:val>
          <c:extLst xmlns:c16r2="http://schemas.microsoft.com/office/drawing/2015/06/chart">
            <c:ext xmlns:c16="http://schemas.microsoft.com/office/drawing/2014/chart" uri="{C3380CC4-5D6E-409C-BE32-E72D297353CC}">
              <c16:uniqueId val="{00000000-3B07-4280-A30B-EC2118CE26E1}"/>
            </c:ext>
          </c:extLst>
        </c:ser>
        <c:dLbls>
          <c:showLegendKey val="0"/>
          <c:showVal val="0"/>
          <c:showCatName val="0"/>
          <c:showSerName val="0"/>
          <c:showPercent val="0"/>
          <c:showBubbleSize val="0"/>
        </c:dLbls>
        <c:gapWidth val="150"/>
        <c:axId val="112196608"/>
        <c:axId val="1122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3B07-4280-A30B-EC2118CE26E1}"/>
            </c:ext>
          </c:extLst>
        </c:ser>
        <c:dLbls>
          <c:showLegendKey val="0"/>
          <c:showVal val="0"/>
          <c:showCatName val="0"/>
          <c:showSerName val="0"/>
          <c:showPercent val="0"/>
          <c:showBubbleSize val="0"/>
        </c:dLbls>
        <c:marker val="1"/>
        <c:smooth val="0"/>
        <c:axId val="112196608"/>
        <c:axId val="112206976"/>
      </c:lineChart>
      <c:dateAx>
        <c:axId val="112196608"/>
        <c:scaling>
          <c:orientation val="minMax"/>
        </c:scaling>
        <c:delete val="1"/>
        <c:axPos val="b"/>
        <c:numFmt formatCode="ge" sourceLinked="1"/>
        <c:majorTickMark val="none"/>
        <c:minorTickMark val="none"/>
        <c:tickLblPos val="none"/>
        <c:crossAx val="112206976"/>
        <c:crosses val="autoZero"/>
        <c:auto val="1"/>
        <c:lblOffset val="100"/>
        <c:baseTimeUnit val="years"/>
      </c:dateAx>
      <c:valAx>
        <c:axId val="1122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31.14</c:v>
                </c:pt>
                <c:pt idx="2">
                  <c:v>63.13</c:v>
                </c:pt>
                <c:pt idx="3">
                  <c:v>70.44</c:v>
                </c:pt>
                <c:pt idx="4">
                  <c:v>85.02</c:v>
                </c:pt>
              </c:numCache>
            </c:numRef>
          </c:val>
          <c:extLst xmlns:c16r2="http://schemas.microsoft.com/office/drawing/2015/06/chart">
            <c:ext xmlns:c16="http://schemas.microsoft.com/office/drawing/2014/chart" uri="{C3380CC4-5D6E-409C-BE32-E72D297353CC}">
              <c16:uniqueId val="{00000000-F5BF-42CC-B981-092E552FA3B5}"/>
            </c:ext>
          </c:extLst>
        </c:ser>
        <c:dLbls>
          <c:showLegendKey val="0"/>
          <c:showVal val="0"/>
          <c:showCatName val="0"/>
          <c:showSerName val="0"/>
          <c:showPercent val="0"/>
          <c:showBubbleSize val="0"/>
        </c:dLbls>
        <c:gapWidth val="150"/>
        <c:axId val="112221568"/>
        <c:axId val="1122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F5BF-42CC-B981-092E552FA3B5}"/>
            </c:ext>
          </c:extLst>
        </c:ser>
        <c:dLbls>
          <c:showLegendKey val="0"/>
          <c:showVal val="0"/>
          <c:showCatName val="0"/>
          <c:showSerName val="0"/>
          <c:showPercent val="0"/>
          <c:showBubbleSize val="0"/>
        </c:dLbls>
        <c:marker val="1"/>
        <c:smooth val="0"/>
        <c:axId val="112221568"/>
        <c:axId val="112236032"/>
      </c:lineChart>
      <c:dateAx>
        <c:axId val="112221568"/>
        <c:scaling>
          <c:orientation val="minMax"/>
        </c:scaling>
        <c:delete val="1"/>
        <c:axPos val="b"/>
        <c:numFmt formatCode="ge" sourceLinked="1"/>
        <c:majorTickMark val="none"/>
        <c:minorTickMark val="none"/>
        <c:tickLblPos val="none"/>
        <c:crossAx val="112236032"/>
        <c:crosses val="autoZero"/>
        <c:auto val="1"/>
        <c:lblOffset val="100"/>
        <c:baseTimeUnit val="years"/>
      </c:dateAx>
      <c:valAx>
        <c:axId val="1122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530.53</c:v>
                </c:pt>
                <c:pt idx="2">
                  <c:v>423.28</c:v>
                </c:pt>
                <c:pt idx="3">
                  <c:v>485.34</c:v>
                </c:pt>
                <c:pt idx="4">
                  <c:v>257.83</c:v>
                </c:pt>
              </c:numCache>
            </c:numRef>
          </c:val>
          <c:extLst xmlns:c16r2="http://schemas.microsoft.com/office/drawing/2015/06/chart">
            <c:ext xmlns:c16="http://schemas.microsoft.com/office/drawing/2014/chart" uri="{C3380CC4-5D6E-409C-BE32-E72D297353CC}">
              <c16:uniqueId val="{00000000-6BB6-44D0-88F9-193DD228FE2E}"/>
            </c:ext>
          </c:extLst>
        </c:ser>
        <c:dLbls>
          <c:showLegendKey val="0"/>
          <c:showVal val="0"/>
          <c:showCatName val="0"/>
          <c:showSerName val="0"/>
          <c:showPercent val="0"/>
          <c:showBubbleSize val="0"/>
        </c:dLbls>
        <c:gapWidth val="150"/>
        <c:axId val="113971200"/>
        <c:axId val="1139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BB6-44D0-88F9-193DD228FE2E}"/>
            </c:ext>
          </c:extLst>
        </c:ser>
        <c:dLbls>
          <c:showLegendKey val="0"/>
          <c:showVal val="0"/>
          <c:showCatName val="0"/>
          <c:showSerName val="0"/>
          <c:showPercent val="0"/>
          <c:showBubbleSize val="0"/>
        </c:dLbls>
        <c:marker val="1"/>
        <c:smooth val="0"/>
        <c:axId val="113971200"/>
        <c:axId val="113973120"/>
      </c:lineChart>
      <c:dateAx>
        <c:axId val="113971200"/>
        <c:scaling>
          <c:orientation val="minMax"/>
        </c:scaling>
        <c:delete val="1"/>
        <c:axPos val="b"/>
        <c:numFmt formatCode="ge" sourceLinked="1"/>
        <c:majorTickMark val="none"/>
        <c:minorTickMark val="none"/>
        <c:tickLblPos val="none"/>
        <c:crossAx val="113973120"/>
        <c:crosses val="autoZero"/>
        <c:auto val="1"/>
        <c:lblOffset val="100"/>
        <c:baseTimeUnit val="years"/>
      </c:dateAx>
      <c:valAx>
        <c:axId val="1139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25.8</c:v>
                </c:pt>
                <c:pt idx="2">
                  <c:v>41.89</c:v>
                </c:pt>
                <c:pt idx="3">
                  <c:v>39.35</c:v>
                </c:pt>
                <c:pt idx="4">
                  <c:v>73.23</c:v>
                </c:pt>
              </c:numCache>
            </c:numRef>
          </c:val>
          <c:extLst xmlns:c16r2="http://schemas.microsoft.com/office/drawing/2015/06/chart">
            <c:ext xmlns:c16="http://schemas.microsoft.com/office/drawing/2014/chart" uri="{C3380CC4-5D6E-409C-BE32-E72D297353CC}">
              <c16:uniqueId val="{00000000-9CAD-4876-B056-45321FD34D65}"/>
            </c:ext>
          </c:extLst>
        </c:ser>
        <c:dLbls>
          <c:showLegendKey val="0"/>
          <c:showVal val="0"/>
          <c:showCatName val="0"/>
          <c:showSerName val="0"/>
          <c:showPercent val="0"/>
          <c:showBubbleSize val="0"/>
        </c:dLbls>
        <c:gapWidth val="150"/>
        <c:axId val="114002560"/>
        <c:axId val="1140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CAD-4876-B056-45321FD34D65}"/>
            </c:ext>
          </c:extLst>
        </c:ser>
        <c:dLbls>
          <c:showLegendKey val="0"/>
          <c:showVal val="0"/>
          <c:showCatName val="0"/>
          <c:showSerName val="0"/>
          <c:showPercent val="0"/>
          <c:showBubbleSize val="0"/>
        </c:dLbls>
        <c:marker val="1"/>
        <c:smooth val="0"/>
        <c:axId val="114002560"/>
        <c:axId val="114008832"/>
      </c:lineChart>
      <c:dateAx>
        <c:axId val="114002560"/>
        <c:scaling>
          <c:orientation val="minMax"/>
        </c:scaling>
        <c:delete val="1"/>
        <c:axPos val="b"/>
        <c:numFmt formatCode="ge" sourceLinked="1"/>
        <c:majorTickMark val="none"/>
        <c:minorTickMark val="none"/>
        <c:tickLblPos val="none"/>
        <c:crossAx val="114008832"/>
        <c:crosses val="autoZero"/>
        <c:auto val="1"/>
        <c:lblOffset val="100"/>
        <c:baseTimeUnit val="years"/>
      </c:dateAx>
      <c:valAx>
        <c:axId val="1140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494.96</c:v>
                </c:pt>
                <c:pt idx="2">
                  <c:v>298.51</c:v>
                </c:pt>
                <c:pt idx="3">
                  <c:v>319.33</c:v>
                </c:pt>
                <c:pt idx="4">
                  <c:v>172.26</c:v>
                </c:pt>
              </c:numCache>
            </c:numRef>
          </c:val>
          <c:extLst xmlns:c16r2="http://schemas.microsoft.com/office/drawing/2015/06/chart">
            <c:ext xmlns:c16="http://schemas.microsoft.com/office/drawing/2014/chart" uri="{C3380CC4-5D6E-409C-BE32-E72D297353CC}">
              <c16:uniqueId val="{00000000-D1CD-413E-AB01-9034645F194A}"/>
            </c:ext>
          </c:extLst>
        </c:ser>
        <c:dLbls>
          <c:showLegendKey val="0"/>
          <c:showVal val="0"/>
          <c:showCatName val="0"/>
          <c:showSerName val="0"/>
          <c:showPercent val="0"/>
          <c:showBubbleSize val="0"/>
        </c:dLbls>
        <c:gapWidth val="150"/>
        <c:axId val="114048000"/>
        <c:axId val="11405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1CD-413E-AB01-9034645F194A}"/>
            </c:ext>
          </c:extLst>
        </c:ser>
        <c:dLbls>
          <c:showLegendKey val="0"/>
          <c:showVal val="0"/>
          <c:showCatName val="0"/>
          <c:showSerName val="0"/>
          <c:showPercent val="0"/>
          <c:showBubbleSize val="0"/>
        </c:dLbls>
        <c:marker val="1"/>
        <c:smooth val="0"/>
        <c:axId val="114048000"/>
        <c:axId val="114054272"/>
      </c:lineChart>
      <c:dateAx>
        <c:axId val="114048000"/>
        <c:scaling>
          <c:orientation val="minMax"/>
        </c:scaling>
        <c:delete val="1"/>
        <c:axPos val="b"/>
        <c:numFmt formatCode="ge" sourceLinked="1"/>
        <c:majorTickMark val="none"/>
        <c:minorTickMark val="none"/>
        <c:tickLblPos val="none"/>
        <c:crossAx val="114054272"/>
        <c:crosses val="autoZero"/>
        <c:auto val="1"/>
        <c:lblOffset val="100"/>
        <c:baseTimeUnit val="years"/>
      </c:dateAx>
      <c:valAx>
        <c:axId val="1140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玉名市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67261</v>
      </c>
      <c r="AM8" s="50"/>
      <c r="AN8" s="50"/>
      <c r="AO8" s="50"/>
      <c r="AP8" s="50"/>
      <c r="AQ8" s="50"/>
      <c r="AR8" s="50"/>
      <c r="AS8" s="50"/>
      <c r="AT8" s="45">
        <f>データ!T6</f>
        <v>152.6</v>
      </c>
      <c r="AU8" s="45"/>
      <c r="AV8" s="45"/>
      <c r="AW8" s="45"/>
      <c r="AX8" s="45"/>
      <c r="AY8" s="45"/>
      <c r="AZ8" s="45"/>
      <c r="BA8" s="45"/>
      <c r="BB8" s="45">
        <f>データ!U6</f>
        <v>440.77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53.85</v>
      </c>
      <c r="J10" s="45"/>
      <c r="K10" s="45"/>
      <c r="L10" s="45"/>
      <c r="M10" s="45"/>
      <c r="N10" s="45"/>
      <c r="O10" s="45"/>
      <c r="P10" s="45">
        <f>データ!P6</f>
        <v>10.85</v>
      </c>
      <c r="Q10" s="45"/>
      <c r="R10" s="45"/>
      <c r="S10" s="45"/>
      <c r="T10" s="45"/>
      <c r="U10" s="45"/>
      <c r="V10" s="45"/>
      <c r="W10" s="45">
        <f>データ!Q6</f>
        <v>100</v>
      </c>
      <c r="X10" s="45"/>
      <c r="Y10" s="45"/>
      <c r="Z10" s="45"/>
      <c r="AA10" s="45"/>
      <c r="AB10" s="45"/>
      <c r="AC10" s="45"/>
      <c r="AD10" s="50">
        <f>データ!R6</f>
        <v>3547</v>
      </c>
      <c r="AE10" s="50"/>
      <c r="AF10" s="50"/>
      <c r="AG10" s="50"/>
      <c r="AH10" s="50"/>
      <c r="AI10" s="50"/>
      <c r="AJ10" s="50"/>
      <c r="AK10" s="2"/>
      <c r="AL10" s="50">
        <f>データ!V6</f>
        <v>7256</v>
      </c>
      <c r="AM10" s="50"/>
      <c r="AN10" s="50"/>
      <c r="AO10" s="50"/>
      <c r="AP10" s="50"/>
      <c r="AQ10" s="50"/>
      <c r="AR10" s="50"/>
      <c r="AS10" s="50"/>
      <c r="AT10" s="45">
        <f>データ!W6</f>
        <v>3.66</v>
      </c>
      <c r="AU10" s="45"/>
      <c r="AV10" s="45"/>
      <c r="AW10" s="45"/>
      <c r="AX10" s="45"/>
      <c r="AY10" s="45"/>
      <c r="AZ10" s="45"/>
      <c r="BA10" s="45"/>
      <c r="BB10" s="45">
        <f>データ!X6</f>
        <v>1982.51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121</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9"/>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9"/>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n+yneq/9MbckRKB5S6f/kP6s5fqvz/v5xKRKqPF6bfiEkTUX4tnd9VSVIJuLxdVXkpNdy9Hp7PMdaojHZzti3g==" saltValue="3YhWaswCdZlWoiBupjQFT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67</v>
      </c>
      <c r="B4" s="30"/>
      <c r="C4" s="30"/>
      <c r="D4" s="30"/>
      <c r="E4" s="30"/>
      <c r="F4" s="30"/>
      <c r="G4" s="30"/>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432067</v>
      </c>
      <c r="D6" s="33">
        <f t="shared" si="3"/>
        <v>46</v>
      </c>
      <c r="E6" s="33">
        <f t="shared" si="3"/>
        <v>17</v>
      </c>
      <c r="F6" s="33">
        <f t="shared" si="3"/>
        <v>5</v>
      </c>
      <c r="G6" s="33">
        <f t="shared" si="3"/>
        <v>0</v>
      </c>
      <c r="H6" s="33" t="str">
        <f t="shared" si="3"/>
        <v>熊本県　玉名市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53.85</v>
      </c>
      <c r="P6" s="34">
        <f t="shared" si="3"/>
        <v>10.85</v>
      </c>
      <c r="Q6" s="34">
        <f t="shared" si="3"/>
        <v>100</v>
      </c>
      <c r="R6" s="34">
        <f t="shared" si="3"/>
        <v>3547</v>
      </c>
      <c r="S6" s="34">
        <f t="shared" si="3"/>
        <v>67261</v>
      </c>
      <c r="T6" s="34">
        <f t="shared" si="3"/>
        <v>152.6</v>
      </c>
      <c r="U6" s="34">
        <f t="shared" si="3"/>
        <v>440.77</v>
      </c>
      <c r="V6" s="34">
        <f t="shared" si="3"/>
        <v>7256</v>
      </c>
      <c r="W6" s="34">
        <f t="shared" si="3"/>
        <v>3.66</v>
      </c>
      <c r="X6" s="34">
        <f t="shared" si="3"/>
        <v>1982.51</v>
      </c>
      <c r="Y6" s="35" t="str">
        <f>IF(Y7="",NA(),Y7)</f>
        <v>-</v>
      </c>
      <c r="Z6" s="35">
        <f t="shared" ref="Z6:AH6" si="4">IF(Z7="",NA(),Z7)</f>
        <v>83.61</v>
      </c>
      <c r="AA6" s="35">
        <f t="shared" si="4"/>
        <v>103.43</v>
      </c>
      <c r="AB6" s="35">
        <f t="shared" si="4"/>
        <v>109.71</v>
      </c>
      <c r="AC6" s="35">
        <f t="shared" si="4"/>
        <v>106.53</v>
      </c>
      <c r="AD6" s="35" t="str">
        <f t="shared" si="4"/>
        <v>-</v>
      </c>
      <c r="AE6" s="35">
        <f t="shared" si="4"/>
        <v>97.53</v>
      </c>
      <c r="AF6" s="35">
        <f t="shared" si="4"/>
        <v>99.64</v>
      </c>
      <c r="AG6" s="35">
        <f t="shared" si="4"/>
        <v>99.66</v>
      </c>
      <c r="AH6" s="35">
        <f t="shared" si="4"/>
        <v>100.95</v>
      </c>
      <c r="AI6" s="34" t="str">
        <f>IF(AI7="","",IF(AI7="-","【-】","【"&amp;SUBSTITUTE(TEXT(AI7,"#,##0.00"),"-","△")&amp;"】"))</f>
        <v>【100.96】</v>
      </c>
      <c r="AJ6" s="35" t="str">
        <f>IF(AJ7="",NA(),AJ7)</f>
        <v>-</v>
      </c>
      <c r="AK6" s="35">
        <f t="shared" ref="AK6:AS6" si="5">IF(AK7="",NA(),AK7)</f>
        <v>136.83000000000001</v>
      </c>
      <c r="AL6" s="35">
        <f t="shared" si="5"/>
        <v>117.06</v>
      </c>
      <c r="AM6" s="35">
        <f t="shared" si="5"/>
        <v>61.06</v>
      </c>
      <c r="AN6" s="35">
        <f t="shared" si="5"/>
        <v>26.42</v>
      </c>
      <c r="AO6" s="35" t="str">
        <f t="shared" si="5"/>
        <v>-</v>
      </c>
      <c r="AP6" s="35">
        <f t="shared" si="5"/>
        <v>223.09</v>
      </c>
      <c r="AQ6" s="35">
        <f t="shared" si="5"/>
        <v>214.61</v>
      </c>
      <c r="AR6" s="35">
        <f t="shared" si="5"/>
        <v>225.39</v>
      </c>
      <c r="AS6" s="35">
        <f t="shared" si="5"/>
        <v>224.04</v>
      </c>
      <c r="AT6" s="34" t="str">
        <f>IF(AT7="","",IF(AT7="-","【-】","【"&amp;SUBSTITUTE(TEXT(AT7,"#,##0.00"),"-","△")&amp;"】"))</f>
        <v>【198.51】</v>
      </c>
      <c r="AU6" s="35" t="str">
        <f>IF(AU7="",NA(),AU7)</f>
        <v>-</v>
      </c>
      <c r="AV6" s="35">
        <f t="shared" ref="AV6:BD6" si="6">IF(AV7="",NA(),AV7)</f>
        <v>31.14</v>
      </c>
      <c r="AW6" s="35">
        <f t="shared" si="6"/>
        <v>63.13</v>
      </c>
      <c r="AX6" s="35">
        <f t="shared" si="6"/>
        <v>70.44</v>
      </c>
      <c r="AY6" s="35">
        <f t="shared" si="6"/>
        <v>85.02</v>
      </c>
      <c r="AZ6" s="35" t="str">
        <f t="shared" si="6"/>
        <v>-</v>
      </c>
      <c r="BA6" s="35">
        <f t="shared" si="6"/>
        <v>33.03</v>
      </c>
      <c r="BB6" s="35">
        <f t="shared" si="6"/>
        <v>29.45</v>
      </c>
      <c r="BC6" s="35">
        <f t="shared" si="6"/>
        <v>31.84</v>
      </c>
      <c r="BD6" s="35">
        <f t="shared" si="6"/>
        <v>29.91</v>
      </c>
      <c r="BE6" s="34" t="str">
        <f>IF(BE7="","",IF(BE7="-","【-】","【"&amp;SUBSTITUTE(TEXT(BE7,"#,##0.00"),"-","△")&amp;"】"))</f>
        <v>【32.86】</v>
      </c>
      <c r="BF6" s="35" t="str">
        <f>IF(BF7="",NA(),BF7)</f>
        <v>-</v>
      </c>
      <c r="BG6" s="35">
        <f t="shared" ref="BG6:BO6" si="7">IF(BG7="",NA(),BG7)</f>
        <v>530.53</v>
      </c>
      <c r="BH6" s="35">
        <f t="shared" si="7"/>
        <v>423.28</v>
      </c>
      <c r="BI6" s="35">
        <f t="shared" si="7"/>
        <v>485.34</v>
      </c>
      <c r="BJ6" s="35">
        <f t="shared" si="7"/>
        <v>257.83</v>
      </c>
      <c r="BK6" s="35" t="str">
        <f t="shared" si="7"/>
        <v>-</v>
      </c>
      <c r="BL6" s="35">
        <f t="shared" si="7"/>
        <v>1044.8</v>
      </c>
      <c r="BM6" s="35">
        <f t="shared" si="7"/>
        <v>1081.8</v>
      </c>
      <c r="BN6" s="35">
        <f t="shared" si="7"/>
        <v>974.93</v>
      </c>
      <c r="BO6" s="35">
        <f t="shared" si="7"/>
        <v>855.8</v>
      </c>
      <c r="BP6" s="34" t="str">
        <f>IF(BP7="","",IF(BP7="-","【-】","【"&amp;SUBSTITUTE(TEXT(BP7,"#,##0.00"),"-","△")&amp;"】"))</f>
        <v>【814.89】</v>
      </c>
      <c r="BQ6" s="35" t="str">
        <f>IF(BQ7="",NA(),BQ7)</f>
        <v>-</v>
      </c>
      <c r="BR6" s="35">
        <f t="shared" ref="BR6:BZ6" si="8">IF(BR7="",NA(),BR7)</f>
        <v>25.8</v>
      </c>
      <c r="BS6" s="35">
        <f t="shared" si="8"/>
        <v>41.89</v>
      </c>
      <c r="BT6" s="35">
        <f t="shared" si="8"/>
        <v>39.35</v>
      </c>
      <c r="BU6" s="35">
        <f t="shared" si="8"/>
        <v>73.23</v>
      </c>
      <c r="BV6" s="35" t="str">
        <f t="shared" si="8"/>
        <v>-</v>
      </c>
      <c r="BW6" s="35">
        <f t="shared" si="8"/>
        <v>50.82</v>
      </c>
      <c r="BX6" s="35">
        <f t="shared" si="8"/>
        <v>52.19</v>
      </c>
      <c r="BY6" s="35">
        <f t="shared" si="8"/>
        <v>55.32</v>
      </c>
      <c r="BZ6" s="35">
        <f t="shared" si="8"/>
        <v>59.8</v>
      </c>
      <c r="CA6" s="34" t="str">
        <f>IF(CA7="","",IF(CA7="-","【-】","【"&amp;SUBSTITUTE(TEXT(CA7,"#,##0.00"),"-","△")&amp;"】"))</f>
        <v>【60.64】</v>
      </c>
      <c r="CB6" s="35" t="str">
        <f>IF(CB7="",NA(),CB7)</f>
        <v>-</v>
      </c>
      <c r="CC6" s="35">
        <f t="shared" ref="CC6:CK6" si="9">IF(CC7="",NA(),CC7)</f>
        <v>494.96</v>
      </c>
      <c r="CD6" s="35">
        <f t="shared" si="9"/>
        <v>298.51</v>
      </c>
      <c r="CE6" s="35">
        <f t="shared" si="9"/>
        <v>319.33</v>
      </c>
      <c r="CF6" s="35">
        <f t="shared" si="9"/>
        <v>172.26</v>
      </c>
      <c r="CG6" s="35" t="str">
        <f t="shared" si="9"/>
        <v>-</v>
      </c>
      <c r="CH6" s="35">
        <f t="shared" si="9"/>
        <v>300.52</v>
      </c>
      <c r="CI6" s="35">
        <f t="shared" si="9"/>
        <v>296.14</v>
      </c>
      <c r="CJ6" s="35">
        <f t="shared" si="9"/>
        <v>283.17</v>
      </c>
      <c r="CK6" s="35">
        <f t="shared" si="9"/>
        <v>263.76</v>
      </c>
      <c r="CL6" s="34" t="str">
        <f>IF(CL7="","",IF(CL7="-","【-】","【"&amp;SUBSTITUTE(TEXT(CL7,"#,##0.00"),"-","△")&amp;"】"))</f>
        <v>【255.52】</v>
      </c>
      <c r="CM6" s="35" t="str">
        <f>IF(CM7="",NA(),CM7)</f>
        <v>-</v>
      </c>
      <c r="CN6" s="35">
        <f t="shared" ref="CN6:CV6" si="10">IF(CN7="",NA(),CN7)</f>
        <v>53.78</v>
      </c>
      <c r="CO6" s="35">
        <f t="shared" si="10"/>
        <v>53.78</v>
      </c>
      <c r="CP6" s="35">
        <f t="shared" si="10"/>
        <v>53.78</v>
      </c>
      <c r="CQ6" s="35">
        <f t="shared" si="10"/>
        <v>53.78</v>
      </c>
      <c r="CR6" s="35" t="str">
        <f t="shared" si="10"/>
        <v>-</v>
      </c>
      <c r="CS6" s="35">
        <f t="shared" si="10"/>
        <v>53.24</v>
      </c>
      <c r="CT6" s="35">
        <f t="shared" si="10"/>
        <v>52.31</v>
      </c>
      <c r="CU6" s="35">
        <f t="shared" si="10"/>
        <v>60.65</v>
      </c>
      <c r="CV6" s="35">
        <f t="shared" si="10"/>
        <v>51.75</v>
      </c>
      <c r="CW6" s="34" t="str">
        <f>IF(CW7="","",IF(CW7="-","【-】","【"&amp;SUBSTITUTE(TEXT(CW7,"#,##0.00"),"-","△")&amp;"】"))</f>
        <v>【52.49】</v>
      </c>
      <c r="CX6" s="35" t="str">
        <f>IF(CX7="",NA(),CX7)</f>
        <v>-</v>
      </c>
      <c r="CY6" s="35">
        <f t="shared" ref="CY6:DG6" si="11">IF(CY7="",NA(),CY7)</f>
        <v>66.34</v>
      </c>
      <c r="CZ6" s="35">
        <f t="shared" si="11"/>
        <v>66.59</v>
      </c>
      <c r="DA6" s="35">
        <f t="shared" si="11"/>
        <v>67.290000000000006</v>
      </c>
      <c r="DB6" s="35">
        <f t="shared" si="11"/>
        <v>67.540000000000006</v>
      </c>
      <c r="DC6" s="35" t="str">
        <f t="shared" si="11"/>
        <v>-</v>
      </c>
      <c r="DD6" s="35">
        <f t="shared" si="11"/>
        <v>84.07</v>
      </c>
      <c r="DE6" s="35">
        <f t="shared" si="11"/>
        <v>84.32</v>
      </c>
      <c r="DF6" s="35">
        <f t="shared" si="11"/>
        <v>84.58</v>
      </c>
      <c r="DG6" s="35">
        <f t="shared" si="11"/>
        <v>84.84</v>
      </c>
      <c r="DH6" s="34" t="str">
        <f>IF(DH7="","",IF(DH7="-","【-】","【"&amp;SUBSTITUTE(TEXT(DH7,"#,##0.00"),"-","△")&amp;"】"))</f>
        <v>【85.49】</v>
      </c>
      <c r="DI6" s="35" t="str">
        <f>IF(DI7="",NA(),DI7)</f>
        <v>-</v>
      </c>
      <c r="DJ6" s="35">
        <f t="shared" ref="DJ6:DR6" si="12">IF(DJ7="",NA(),DJ7)</f>
        <v>6.52</v>
      </c>
      <c r="DK6" s="35">
        <f t="shared" si="12"/>
        <v>9.7799999999999994</v>
      </c>
      <c r="DL6" s="35">
        <f t="shared" si="12"/>
        <v>13.2</v>
      </c>
      <c r="DM6" s="35">
        <f t="shared" si="12"/>
        <v>16.41</v>
      </c>
      <c r="DN6" s="35" t="str">
        <f t="shared" si="12"/>
        <v>-</v>
      </c>
      <c r="DO6" s="35">
        <f t="shared" si="12"/>
        <v>20.68</v>
      </c>
      <c r="DP6" s="35">
        <f t="shared" si="12"/>
        <v>22.41</v>
      </c>
      <c r="DQ6" s="35">
        <f t="shared" si="12"/>
        <v>22.9</v>
      </c>
      <c r="DR6" s="35">
        <f t="shared" si="12"/>
        <v>24.87</v>
      </c>
      <c r="DS6" s="34" t="str">
        <f>IF(DS7="","",IF(DS7="-","【-】","【"&amp;SUBSTITUTE(TEXT(DS7,"#,##0.00"),"-","△")&amp;"】"))</f>
        <v>【24.07】</v>
      </c>
      <c r="DT6" s="35" t="str">
        <f>IF(DT7="",NA(),DT7)</f>
        <v>-</v>
      </c>
      <c r="DU6" s="34">
        <f t="shared" ref="DU6:EC6" si="13">IF(DU7="",NA(),DU7)</f>
        <v>0</v>
      </c>
      <c r="DV6" s="34">
        <f t="shared" si="13"/>
        <v>0</v>
      </c>
      <c r="DW6" s="34">
        <f t="shared" si="13"/>
        <v>0</v>
      </c>
      <c r="DX6" s="34">
        <f t="shared" si="13"/>
        <v>0</v>
      </c>
      <c r="DY6" s="35" t="str">
        <f t="shared" si="13"/>
        <v>-</v>
      </c>
      <c r="DZ6" s="35">
        <f t="shared" si="13"/>
        <v>0.08</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432067</v>
      </c>
      <c r="D7" s="37">
        <v>46</v>
      </c>
      <c r="E7" s="37">
        <v>17</v>
      </c>
      <c r="F7" s="37">
        <v>5</v>
      </c>
      <c r="G7" s="37">
        <v>0</v>
      </c>
      <c r="H7" s="37" t="s">
        <v>108</v>
      </c>
      <c r="I7" s="37" t="s">
        <v>109</v>
      </c>
      <c r="J7" s="37" t="s">
        <v>110</v>
      </c>
      <c r="K7" s="37" t="s">
        <v>111</v>
      </c>
      <c r="L7" s="37" t="s">
        <v>112</v>
      </c>
      <c r="M7" s="37" t="s">
        <v>113</v>
      </c>
      <c r="N7" s="38" t="s">
        <v>114</v>
      </c>
      <c r="O7" s="38">
        <v>53.85</v>
      </c>
      <c r="P7" s="38">
        <v>10.85</v>
      </c>
      <c r="Q7" s="38">
        <v>100</v>
      </c>
      <c r="R7" s="38">
        <v>3547</v>
      </c>
      <c r="S7" s="38">
        <v>67261</v>
      </c>
      <c r="T7" s="38">
        <v>152.6</v>
      </c>
      <c r="U7" s="38">
        <v>440.77</v>
      </c>
      <c r="V7" s="38">
        <v>7256</v>
      </c>
      <c r="W7" s="38">
        <v>3.66</v>
      </c>
      <c r="X7" s="38">
        <v>1982.51</v>
      </c>
      <c r="Y7" s="38" t="s">
        <v>114</v>
      </c>
      <c r="Z7" s="38">
        <v>83.61</v>
      </c>
      <c r="AA7" s="38">
        <v>103.43</v>
      </c>
      <c r="AB7" s="38">
        <v>109.71</v>
      </c>
      <c r="AC7" s="38">
        <v>106.53</v>
      </c>
      <c r="AD7" s="38" t="s">
        <v>114</v>
      </c>
      <c r="AE7" s="38">
        <v>97.53</v>
      </c>
      <c r="AF7" s="38">
        <v>99.64</v>
      </c>
      <c r="AG7" s="38">
        <v>99.66</v>
      </c>
      <c r="AH7" s="38">
        <v>100.95</v>
      </c>
      <c r="AI7" s="38">
        <v>100.96</v>
      </c>
      <c r="AJ7" s="38" t="s">
        <v>114</v>
      </c>
      <c r="AK7" s="38">
        <v>136.83000000000001</v>
      </c>
      <c r="AL7" s="38">
        <v>117.06</v>
      </c>
      <c r="AM7" s="38">
        <v>61.06</v>
      </c>
      <c r="AN7" s="38">
        <v>26.42</v>
      </c>
      <c r="AO7" s="38" t="s">
        <v>114</v>
      </c>
      <c r="AP7" s="38">
        <v>223.09</v>
      </c>
      <c r="AQ7" s="38">
        <v>214.61</v>
      </c>
      <c r="AR7" s="38">
        <v>225.39</v>
      </c>
      <c r="AS7" s="38">
        <v>224.04</v>
      </c>
      <c r="AT7" s="38">
        <v>198.51</v>
      </c>
      <c r="AU7" s="38" t="s">
        <v>114</v>
      </c>
      <c r="AV7" s="38">
        <v>31.14</v>
      </c>
      <c r="AW7" s="38">
        <v>63.13</v>
      </c>
      <c r="AX7" s="38">
        <v>70.44</v>
      </c>
      <c r="AY7" s="38">
        <v>85.02</v>
      </c>
      <c r="AZ7" s="38" t="s">
        <v>114</v>
      </c>
      <c r="BA7" s="38">
        <v>33.03</v>
      </c>
      <c r="BB7" s="38">
        <v>29.45</v>
      </c>
      <c r="BC7" s="38">
        <v>31.84</v>
      </c>
      <c r="BD7" s="38">
        <v>29.91</v>
      </c>
      <c r="BE7" s="38">
        <v>32.86</v>
      </c>
      <c r="BF7" s="38" t="s">
        <v>114</v>
      </c>
      <c r="BG7" s="38">
        <v>530.53</v>
      </c>
      <c r="BH7" s="38">
        <v>423.28</v>
      </c>
      <c r="BI7" s="38">
        <v>485.34</v>
      </c>
      <c r="BJ7" s="38">
        <v>257.83</v>
      </c>
      <c r="BK7" s="38" t="s">
        <v>114</v>
      </c>
      <c r="BL7" s="38">
        <v>1044.8</v>
      </c>
      <c r="BM7" s="38">
        <v>1081.8</v>
      </c>
      <c r="BN7" s="38">
        <v>974.93</v>
      </c>
      <c r="BO7" s="38">
        <v>855.8</v>
      </c>
      <c r="BP7" s="38">
        <v>814.89</v>
      </c>
      <c r="BQ7" s="38" t="s">
        <v>114</v>
      </c>
      <c r="BR7" s="38">
        <v>25.8</v>
      </c>
      <c r="BS7" s="38">
        <v>41.89</v>
      </c>
      <c r="BT7" s="38">
        <v>39.35</v>
      </c>
      <c r="BU7" s="38">
        <v>73.23</v>
      </c>
      <c r="BV7" s="38" t="s">
        <v>114</v>
      </c>
      <c r="BW7" s="38">
        <v>50.82</v>
      </c>
      <c r="BX7" s="38">
        <v>52.19</v>
      </c>
      <c r="BY7" s="38">
        <v>55.32</v>
      </c>
      <c r="BZ7" s="38">
        <v>59.8</v>
      </c>
      <c r="CA7" s="38">
        <v>60.64</v>
      </c>
      <c r="CB7" s="38" t="s">
        <v>114</v>
      </c>
      <c r="CC7" s="38">
        <v>494.96</v>
      </c>
      <c r="CD7" s="38">
        <v>298.51</v>
      </c>
      <c r="CE7" s="38">
        <v>319.33</v>
      </c>
      <c r="CF7" s="38">
        <v>172.26</v>
      </c>
      <c r="CG7" s="38" t="s">
        <v>114</v>
      </c>
      <c r="CH7" s="38">
        <v>300.52</v>
      </c>
      <c r="CI7" s="38">
        <v>296.14</v>
      </c>
      <c r="CJ7" s="38">
        <v>283.17</v>
      </c>
      <c r="CK7" s="38">
        <v>263.76</v>
      </c>
      <c r="CL7" s="38">
        <v>255.52</v>
      </c>
      <c r="CM7" s="38" t="s">
        <v>114</v>
      </c>
      <c r="CN7" s="38">
        <v>53.78</v>
      </c>
      <c r="CO7" s="38">
        <v>53.78</v>
      </c>
      <c r="CP7" s="38">
        <v>53.78</v>
      </c>
      <c r="CQ7" s="38">
        <v>53.78</v>
      </c>
      <c r="CR7" s="38" t="s">
        <v>114</v>
      </c>
      <c r="CS7" s="38">
        <v>53.24</v>
      </c>
      <c r="CT7" s="38">
        <v>52.31</v>
      </c>
      <c r="CU7" s="38">
        <v>60.65</v>
      </c>
      <c r="CV7" s="38">
        <v>51.75</v>
      </c>
      <c r="CW7" s="38">
        <v>52.49</v>
      </c>
      <c r="CX7" s="38" t="s">
        <v>114</v>
      </c>
      <c r="CY7" s="38">
        <v>66.34</v>
      </c>
      <c r="CZ7" s="38">
        <v>66.59</v>
      </c>
      <c r="DA7" s="38">
        <v>67.290000000000006</v>
      </c>
      <c r="DB7" s="38">
        <v>67.540000000000006</v>
      </c>
      <c r="DC7" s="38" t="s">
        <v>114</v>
      </c>
      <c r="DD7" s="38">
        <v>84.07</v>
      </c>
      <c r="DE7" s="38">
        <v>84.32</v>
      </c>
      <c r="DF7" s="38">
        <v>84.58</v>
      </c>
      <c r="DG7" s="38">
        <v>84.84</v>
      </c>
      <c r="DH7" s="38">
        <v>85.49</v>
      </c>
      <c r="DI7" s="38" t="s">
        <v>114</v>
      </c>
      <c r="DJ7" s="38">
        <v>6.52</v>
      </c>
      <c r="DK7" s="38">
        <v>9.7799999999999994</v>
      </c>
      <c r="DL7" s="38">
        <v>13.2</v>
      </c>
      <c r="DM7" s="38">
        <v>16.41</v>
      </c>
      <c r="DN7" s="38" t="s">
        <v>114</v>
      </c>
      <c r="DO7" s="38">
        <v>20.68</v>
      </c>
      <c r="DP7" s="38">
        <v>22.41</v>
      </c>
      <c r="DQ7" s="38">
        <v>22.9</v>
      </c>
      <c r="DR7" s="38">
        <v>24.87</v>
      </c>
      <c r="DS7" s="38">
        <v>24.07</v>
      </c>
      <c r="DT7" s="38" t="s">
        <v>114</v>
      </c>
      <c r="DU7" s="38">
        <v>0</v>
      </c>
      <c r="DV7" s="38">
        <v>0</v>
      </c>
      <c r="DW7" s="38">
        <v>0</v>
      </c>
      <c r="DX7" s="38">
        <v>0</v>
      </c>
      <c r="DY7" s="38" t="s">
        <v>114</v>
      </c>
      <c r="DZ7" s="38">
        <v>0.08</v>
      </c>
      <c r="EA7" s="38">
        <v>0</v>
      </c>
      <c r="EB7" s="38">
        <v>0</v>
      </c>
      <c r="EC7" s="38">
        <v>0</v>
      </c>
      <c r="ED7" s="38">
        <v>0</v>
      </c>
      <c r="EE7" s="38" t="s">
        <v>114</v>
      </c>
      <c r="EF7" s="38">
        <v>0</v>
      </c>
      <c r="EG7" s="38">
        <v>0</v>
      </c>
      <c r="EH7" s="38">
        <v>0</v>
      </c>
      <c r="EI7" s="38">
        <v>0</v>
      </c>
      <c r="EJ7" s="38" t="s">
        <v>114</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2019-02-08T04:25:47Z</cp:lastPrinted>
  <dcterms:created xsi:type="dcterms:W3CDTF">2018-12-03T08:56:14Z</dcterms:created>
  <dcterms:modified xsi:type="dcterms:W3CDTF">2019-02-08T04:25:48Z</dcterms:modified>
  <cp:category/>
</cp:coreProperties>
</file>