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file_service\職員プロファイル$\90343\Redirect\デスクトップ\公営企業に係る経営比較分析表（平成２９年度決算）の分析等について\下水道\"/>
    </mc:Choice>
  </mc:AlternateContent>
  <workbookProtection workbookAlgorithmName="SHA-512" workbookHashValue="57IoQ9bhLZFmhVR4q+PidAKe/M0yWs2neJN93qBMBsW+ASSGzoGDp5DZabbUuR5NPwJYFGojUodeeLkHeq2ILA==" workbookSaltValue="6dmLA2GklhDFcnRIBCOn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<sst xmlns="http://schemas.openxmlformats.org/spreadsheetml/2006/main" count="240" uniqueCount="123">
  <si>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</si>
  <si>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</si>
  <si>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</si>
  <si>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</si>
  <si>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</si>
  <si>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</si>
  <si>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</si>
  <si>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</si>
  <si>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</si>
  <si>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</si>
  <si>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</si>
  <si>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</si>
  <si>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</si>
  <si>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</si>
  <si>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</si>
  <si>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</si>
  <si>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</si>
  <si>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</si>
  <si>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</si>
  <si>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</si>
  <si>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</si>
  <si>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</si>
  <si>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</si>
  <si>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</si>
  <si>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</si>
  <si>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</si>
  <si>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</si>
  <si>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</si>
  <si>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</si>
  <si>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</si>
  <si>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</si>
  <si>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</si>
  <si>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</si>
  <si>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</si>
  <si>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</si>
  <si>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</si>
  <si>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</si>
  <si>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</si>
  <si>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</si>
  <si>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</si>
  <si>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</si>
  <si>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</si>
  <si>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</si>
  <si>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</si>
  <si>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</si>
  <si>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</si>
  <si>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</si>
  <si>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</si>
  <si>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</si>
  <si>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</si>
  <si>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</si>
  <si>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</si>
  <si>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</si>
  <si>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</si>
  <si>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</si>
  <si>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</si>
  <si>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</si>
  <si>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</si>
  <si>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</si>
  <si>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</si>
  <si>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</si>
  <si>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</si>
  <si>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</si>
  <si>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</si>
  <si>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</si>
  <si>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</si>
  <si>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</si>
  <si>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</si>
  <si>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</si>
  <si>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</si>
  <si>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</si>
  <si>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</si>
  <si>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</si>
  <si>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</si>
  <si>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</si>
  <si>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</si>
  <si>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</si>
  <si>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</si>
  <si>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</si>
  <si>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</si>
  <si>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</si>
  <si>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</si>
  <si>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</si>
  <si>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</si>
  <si>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</si>
  <si>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</si>
  <si>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</si>
  <si>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</si>
  <si>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</si>
  <si>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</si>
  <si>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</si>
  <si>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</si>
  <si>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</si>
  <si>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</si>
  <si>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</si>
  <si>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</si>
  <si>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</si>
  <si>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</si>
  <si>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</si>
  <si>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</si>
  <si>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</si>
  <si>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</si>
  <si>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</si>
  <si>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</si>
  <si>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</si>
  <si>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</si>
  <si>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</si>
  <si>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</si>
  <si>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</si>
  <si>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</si>
  <si>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</si>
  <si>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</si>
  <si>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</si>
  <si>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</si>
  <si>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</si>
  <si>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</si>
  <si>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</si>
  <si>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</si>
  <si>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</si>
  <si>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</si>
  <si>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①有形固定資産減価償却率は、徐々に類似団体平均値を上回って乖離してきているため、投資計画により適正な維持管理に努めることが必要である。
②③管渠の老朽化について、耐用年数を超えた管渠はなく、塩ビ管による整備が多いため、問題発生は少ないと思われるが、公共下水道への接続にあたり、汚水を長距離で圧送しているため、圧送管内部の老朽化調査を検討する必要がある。</t>
    <rPh sb="1" eb="3">
      <t>ユウケイ</t>
    </rPh>
    <rPh sb="3" eb="5">
      <t>コテイ</t>
    </rPh>
    <rPh sb="5" eb="7">
      <t>シサン</t>
    </rPh>
    <rPh sb="7" eb="9">
      <t>ゲンカ</t>
    </rPh>
    <rPh sb="9" eb="11">
      <t>ショウキャク</t>
    </rPh>
    <rPh sb="11" eb="12">
      <t>リツ</t>
    </rPh>
    <rPh sb="14" eb="16">
      <t>ジョジョ</t>
    </rPh>
    <rPh sb="21" eb="24">
      <t>ヘイキンチ</t>
    </rPh>
    <rPh sb="25" eb="27">
      <t>ウワマワ</t>
    </rPh>
    <rPh sb="29" eb="31">
      <t>カイリ</t>
    </rPh>
    <rPh sb="40" eb="42">
      <t>トウシ</t>
    </rPh>
    <rPh sb="42" eb="44">
      <t>ケイカク</t>
    </rPh>
    <rPh sb="47" eb="49">
      <t>テキセイ</t>
    </rPh>
    <rPh sb="70" eb="71">
      <t>カン</t>
    </rPh>
    <rPh sb="71" eb="72">
      <t>キョ</t>
    </rPh>
    <rPh sb="73" eb="76">
      <t>ロウキュウカ</t>
    </rPh>
    <phoneticPr fontId="4"/>
  </si>
  <si>
    <t>特定環境保全公共下水道の整備は完了しているため、今後は持続可能な事業を目指す必要がある。維持管理費等の歳出抑制や計画的な更新に努め、経営改善を行っていく。なお、経営戦略を平成３０年度に策定中である。</t>
    <rPh sb="0" eb="2">
      <t>トクテイ</t>
    </rPh>
    <rPh sb="2" eb="4">
      <t>カンキョウ</t>
    </rPh>
    <rPh sb="4" eb="6">
      <t>ホゼン</t>
    </rPh>
    <rPh sb="6" eb="8">
      <t>コウキョウ</t>
    </rPh>
    <rPh sb="8" eb="11">
      <t>ゲスイドウ</t>
    </rPh>
    <rPh sb="24" eb="26">
      <t>コンゴ</t>
    </rPh>
    <rPh sb="27" eb="29">
      <t>ジゾク</t>
    </rPh>
    <rPh sb="29" eb="31">
      <t>カノウ</t>
    </rPh>
    <rPh sb="32" eb="34">
      <t>ジギョウ</t>
    </rPh>
    <rPh sb="35" eb="37">
      <t>メザ</t>
    </rPh>
    <rPh sb="38" eb="40">
      <t>ヒツヨウ</t>
    </rPh>
    <rPh sb="56" eb="59">
      <t>ケイカクテキ</t>
    </rPh>
    <rPh sb="60" eb="62">
      <t>コウシン</t>
    </rPh>
    <rPh sb="66" eb="68">
      <t>ケイエイ</t>
    </rPh>
    <rPh sb="68" eb="70">
      <t>カイゼン</t>
    </rPh>
    <rPh sb="71" eb="72">
      <t>オコナ</t>
    </rPh>
    <rPh sb="80" eb="82">
      <t>ケイエイ</t>
    </rPh>
    <rPh sb="82" eb="84">
      <t>センリャク</t>
    </rPh>
    <rPh sb="85" eb="87">
      <t>ヘイセイ</t>
    </rPh>
    <rPh sb="89" eb="91">
      <t>ネンド</t>
    </rPh>
    <rPh sb="92" eb="94">
      <t>サクテイ</t>
    </rPh>
    <rPh sb="94" eb="95">
      <t>チュウ</t>
    </rPh>
    <phoneticPr fontId="4"/>
  </si>
  <si>
    <r>
      <t>①経常収支比率（収益で費用を賄えている比率）は、類似団体平均値と比較しても大きな差異はなく推移しているが、今後の人口減少や設備更新等を踏まえ、維持管理費の削減など、さらなる経営安定に努める必要がある
②累積欠損金については改善はした。しかし、経営状況は依然厳しい状況にあるので、維持管理費等の歳出抑制等により経営改善を図る必要がある。
③流動比率（短期的な債務に対する支払能力）については、適正な水準を大きく下回っているため、収支のバランスに気を配り、歳出削減に努める。
④企業債残高対事業規模比率（使用料収入に対する企業債残高の割合）については、</t>
    </r>
    <r>
      <rPr>
        <sz val="10"/>
        <rFont val="ＭＳ ゴシック"/>
        <family val="3"/>
        <charset val="128"/>
      </rPr>
      <t>当該年度の企業債の借入を償還額以下に抑えてきたが、類似団体内平均と比較してかなり高い水準にある。更新までしばらく期間が空くため、計画的な更新と企業債発行の適正管理により適切な数値を模索する。</t>
    </r>
    <r>
      <rPr>
        <sz val="10"/>
        <color theme="1"/>
        <rFont val="ＭＳ ゴシック"/>
        <family val="3"/>
        <charset val="128"/>
      </rPr>
      <t xml:space="preserve">
⑤経費回収率は、類似団体平均値と比較すると良好な水準であるが、公共下水道に接続することにより、単体の処理施設を持っていないためであり、今後とも維持管理費等の歳出抑制を図り、健全経営に努めることが必要である。
⑥汚水処理原価（汚水処理に要した費用）については、類似団体平均値と比較すると良好な水準であるが、今後は人口減少に伴い使用水量の減少が見込まれるため、歳出抑制等経営改善に努める。
⑦施設利用率は、公共下水道へ接続しており、処理施設を有していないため、算出できない。
⑧水洗化率については、類似団体平均、全国平均と比較してかなり低い水準で推移しているが、高齢者世帯が多いため、対策を講じれていない。</t>
    </r>
    <rPh sb="28" eb="31">
      <t>ヘイキンチ</t>
    </rPh>
    <rPh sb="37" eb="38">
      <t>オオ</t>
    </rPh>
    <rPh sb="45" eb="47">
      <t>スイイ</t>
    </rPh>
    <rPh sb="56" eb="58">
      <t>ジンコウ</t>
    </rPh>
    <rPh sb="58" eb="60">
      <t>ゲンショウ</t>
    </rPh>
    <rPh sb="61" eb="63">
      <t>セツビ</t>
    </rPh>
    <rPh sb="63" eb="65">
      <t>コウシン</t>
    </rPh>
    <rPh sb="65" eb="66">
      <t>トウ</t>
    </rPh>
    <rPh sb="67" eb="68">
      <t>フ</t>
    </rPh>
    <rPh sb="71" eb="73">
      <t>イジ</t>
    </rPh>
    <rPh sb="73" eb="75">
      <t>カンリ</t>
    </rPh>
    <rPh sb="75" eb="76">
      <t>ヒ</t>
    </rPh>
    <rPh sb="77" eb="79">
      <t>サクゲン</t>
    </rPh>
    <rPh sb="101" eb="103">
      <t>ルイセキ</t>
    </rPh>
    <rPh sb="103" eb="106">
      <t>ケッソンキン</t>
    </rPh>
    <rPh sb="111" eb="113">
      <t>カイゼン</t>
    </rPh>
    <rPh sb="121" eb="123">
      <t>ケイエイ</t>
    </rPh>
    <rPh sb="123" eb="125">
      <t>ジョウキョウ</t>
    </rPh>
    <rPh sb="126" eb="128">
      <t>イゼン</t>
    </rPh>
    <rPh sb="128" eb="129">
      <t>キビ</t>
    </rPh>
    <rPh sb="131" eb="133">
      <t>ジョウキョウ</t>
    </rPh>
    <rPh sb="150" eb="151">
      <t>トウ</t>
    </rPh>
    <rPh sb="279" eb="281">
      <t>キギョウ</t>
    </rPh>
    <rPh sb="314" eb="315">
      <t>タカ</t>
    </rPh>
    <rPh sb="316" eb="318">
      <t>スイジュン</t>
    </rPh>
    <rPh sb="322" eb="324">
      <t>コウシン</t>
    </rPh>
    <rPh sb="330" eb="332">
      <t>キカン</t>
    </rPh>
    <rPh sb="333" eb="334">
      <t>ア</t>
    </rPh>
    <rPh sb="345" eb="347">
      <t>キギョウ</t>
    </rPh>
    <rPh sb="358" eb="360">
      <t>テキセツ</t>
    </rPh>
    <rPh sb="361" eb="363">
      <t>スウチ</t>
    </rPh>
    <rPh sb="364" eb="366">
      <t>モサク</t>
    </rPh>
    <rPh sb="384" eb="385">
      <t>チ</t>
    </rPh>
    <rPh sb="401" eb="403">
      <t>コウキョウ</t>
    </rPh>
    <rPh sb="403" eb="406">
      <t>ゲスイドウ</t>
    </rPh>
    <rPh sb="407" eb="409">
      <t>セツゾク</t>
    </rPh>
    <rPh sb="417" eb="419">
      <t>タンタイ</t>
    </rPh>
    <rPh sb="420" eb="422">
      <t>ショリ</t>
    </rPh>
    <rPh sb="422" eb="424">
      <t>シセツ</t>
    </rPh>
    <rPh sb="425" eb="426">
      <t>モ</t>
    </rPh>
    <rPh sb="503" eb="506">
      <t>ヘイキンチ</t>
    </rPh>
    <rPh sb="548" eb="550">
      <t>サイシュツ</t>
    </rPh>
    <rPh sb="550" eb="552">
      <t>ヨクセイ</t>
    </rPh>
    <rPh sb="552" eb="553">
      <t>トウ</t>
    </rPh>
    <rPh sb="553" eb="555">
      <t>ケイエイ</t>
    </rPh>
    <rPh sb="555" eb="557">
      <t>カイゼン</t>
    </rPh>
    <rPh sb="558" eb="559">
      <t>ツト</t>
    </rPh>
    <rPh sb="598" eb="600">
      <t>サンシュツ</t>
    </rPh>
    <rPh sb="607" eb="610">
      <t>スイセンカ</t>
    </rPh>
    <rPh sb="610" eb="611">
      <t>リツ</t>
    </rPh>
    <rPh sb="624" eb="626">
      <t>ゼンコク</t>
    </rPh>
    <rPh sb="626" eb="628">
      <t>ヘイキン</t>
    </rPh>
    <rPh sb="649" eb="652">
      <t>コウレイシャ</t>
    </rPh>
    <rPh sb="652" eb="654">
      <t>セタイ</t>
    </rPh>
    <rPh sb="655" eb="656">
      <t>オオ</t>
    </rPh>
    <rPh sb="660" eb="662">
      <t>タイサク</t>
    </rPh>
    <rPh sb="663" eb="664">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</si>
</sst>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0.31</c:v>
                </c:pt>
                <c:pt idx="3" formatCode="#,##0.00;&quot;△&quot;#,##0.00;&quot;-&quot;">
                  <c:v>0.06</c:v>
                </c:pt>
                <c:pt idx="4">
                  <c:v>0</c:v>
                </c:pt>
              </c:numCache>
            </c:numRef>
          </c:val>
          <c:extLst xmlns:c16r2="http://schemas.microsoft.com/office/drawing/2015/06/chart">
            <c:ext xmlns:c16="http://schemas.microsoft.com/office/drawing/2014/chart" uri="{C3380CC4-5D6E-409C-BE32-E72D297353CC}">
              <c16:uniqueId val="{00000000-4F15-48A6-A5BC-3031B4E536AE}"/>
            </c:ext>
          </c:extLst>
        </c:ser>
        <c:dLbls>
          <c:showLegendKey val="0"/>
          <c:showVal val="0"/>
          <c:showCatName val="0"/>
          <c:showSerName val="0"/>
          <c:showPercent val="0"/>
          <c:showBubbleSize val="0"/>
        </c:dLbls>
        <c:gapWidth val="150"/>
        <c:axId val="192081816"/>
        <c:axId val="1920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F15-48A6-A5BC-3031B4E536AE}"/>
            </c:ext>
          </c:extLst>
        </c:ser>
        <c:dLbls>
          <c:showLegendKey val="0"/>
          <c:showVal val="0"/>
          <c:showCatName val="0"/>
          <c:showSerName val="0"/>
          <c:showPercent val="0"/>
          <c:showBubbleSize val="0"/>
        </c:dLbls>
        <c:marker val="1"/>
        <c:smooth val="0"/>
        <c:axId val="192081816"/>
        <c:axId val="192082200"/>
      </c:lineChart>
      <c:dateAx>
        <c:axId val="192081816"/>
        <c:scaling>
          <c:orientation val="minMax"/>
        </c:scaling>
        <c:delete val="1"/>
        <c:axPos val="b"/>
        <c:numFmt formatCode="ge" sourceLinked="1"/>
        <c:majorTickMark val="none"/>
        <c:minorTickMark val="none"/>
        <c:tickLblPos val="none"/>
        <c:crossAx val="192082200"/>
        <c:crosses val="autoZero"/>
        <c:auto val="1"/>
        <c:lblOffset val="100"/>
        <c:baseTimeUnit val="years"/>
      </c:dateAx>
      <c:valAx>
        <c:axId val="1920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F4-4305-815C-7BA63954C706}"/>
            </c:ext>
          </c:extLst>
        </c:ser>
        <c:dLbls>
          <c:showLegendKey val="0"/>
          <c:showVal val="0"/>
          <c:showCatName val="0"/>
          <c:showSerName val="0"/>
          <c:showPercent val="0"/>
          <c:showBubbleSize val="0"/>
        </c:dLbls>
        <c:gapWidth val="150"/>
        <c:axId val="191547016"/>
        <c:axId val="19154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DF4-4305-815C-7BA63954C706}"/>
            </c:ext>
          </c:extLst>
        </c:ser>
        <c:dLbls>
          <c:showLegendKey val="0"/>
          <c:showVal val="0"/>
          <c:showCatName val="0"/>
          <c:showSerName val="0"/>
          <c:showPercent val="0"/>
          <c:showBubbleSize val="0"/>
        </c:dLbls>
        <c:marker val="1"/>
        <c:smooth val="0"/>
        <c:axId val="191547016"/>
        <c:axId val="191547408"/>
      </c:lineChart>
      <c:dateAx>
        <c:axId val="191547016"/>
        <c:scaling>
          <c:orientation val="minMax"/>
        </c:scaling>
        <c:delete val="1"/>
        <c:axPos val="b"/>
        <c:numFmt formatCode="ge" sourceLinked="1"/>
        <c:majorTickMark val="none"/>
        <c:minorTickMark val="none"/>
        <c:tickLblPos val="none"/>
        <c:crossAx val="191547408"/>
        <c:crosses val="autoZero"/>
        <c:auto val="1"/>
        <c:lblOffset val="100"/>
        <c:baseTimeUnit val="years"/>
      </c:dateAx>
      <c:valAx>
        <c:axId val="1915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4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64.28</c:v>
                </c:pt>
                <c:pt idx="1">
                  <c:v>65.66</c:v>
                </c:pt>
                <c:pt idx="2">
                  <c:v>66.510000000000005</c:v>
                </c:pt>
                <c:pt idx="3">
                  <c:v>67.8</c:v>
                </c:pt>
                <c:pt idx="4">
                  <c:v>67.290000000000006</c:v>
                </c:pt>
              </c:numCache>
            </c:numRef>
          </c:val>
          <c:extLst xmlns:c16r2="http://schemas.microsoft.com/office/drawing/2015/06/chart">
            <c:ext xmlns:c16="http://schemas.microsoft.com/office/drawing/2014/chart" uri="{C3380CC4-5D6E-409C-BE32-E72D297353CC}">
              <c16:uniqueId val="{00000000-BD39-4F9B-A149-1DC1C509E425}"/>
            </c:ext>
          </c:extLst>
        </c:ser>
        <c:dLbls>
          <c:showLegendKey val="0"/>
          <c:showVal val="0"/>
          <c:showCatName val="0"/>
          <c:showSerName val="0"/>
          <c:showPercent val="0"/>
          <c:showBubbleSize val="0"/>
        </c:dLbls>
        <c:gapWidth val="150"/>
        <c:axId val="191548584"/>
        <c:axId val="19154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D39-4F9B-A149-1DC1C509E425}"/>
            </c:ext>
          </c:extLst>
        </c:ser>
        <c:dLbls>
          <c:showLegendKey val="0"/>
          <c:showVal val="0"/>
          <c:showCatName val="0"/>
          <c:showSerName val="0"/>
          <c:showPercent val="0"/>
          <c:showBubbleSize val="0"/>
        </c:dLbls>
        <c:marker val="1"/>
        <c:smooth val="0"/>
        <c:axId val="191548584"/>
        <c:axId val="191548976"/>
      </c:lineChart>
      <c:dateAx>
        <c:axId val="191548584"/>
        <c:scaling>
          <c:orientation val="minMax"/>
        </c:scaling>
        <c:delete val="1"/>
        <c:axPos val="b"/>
        <c:numFmt formatCode="ge" sourceLinked="1"/>
        <c:majorTickMark val="none"/>
        <c:minorTickMark val="none"/>
        <c:tickLblPos val="none"/>
        <c:crossAx val="191548976"/>
        <c:crosses val="autoZero"/>
        <c:auto val="1"/>
        <c:lblOffset val="100"/>
        <c:baseTimeUnit val="years"/>
      </c:dateAx>
      <c:valAx>
        <c:axId val="19154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4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107.09</c:v>
                </c:pt>
                <c:pt idx="1">
                  <c:v>99.94</c:v>
                </c:pt>
                <c:pt idx="2">
                  <c:v>110.25</c:v>
                </c:pt>
                <c:pt idx="3">
                  <c:v>129.19999999999999</c:v>
                </c:pt>
                <c:pt idx="4">
                  <c:v>119.73</c:v>
                </c:pt>
              </c:numCache>
            </c:numRef>
          </c:val>
          <c:extLst xmlns:c16r2="http://schemas.microsoft.com/office/drawing/2015/06/chart">
            <c:ext xmlns:c16="http://schemas.microsoft.com/office/drawing/2014/chart" uri="{C3380CC4-5D6E-409C-BE32-E72D297353CC}">
              <c16:uniqueId val="{00000000-74F3-4E87-A7BA-C3F7CEAB3AAC}"/>
            </c:ext>
          </c:extLst>
        </c:ser>
        <c:dLbls>
          <c:showLegendKey val="0"/>
          <c:showVal val="0"/>
          <c:showCatName val="0"/>
          <c:showSerName val="0"/>
          <c:showPercent val="0"/>
          <c:showBubbleSize val="0"/>
        </c:dLbls>
        <c:gapWidth val="150"/>
        <c:axId val="192147480"/>
        <c:axId val="19214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74F3-4E87-A7BA-C3F7CEAB3AAC}"/>
            </c:ext>
          </c:extLst>
        </c:ser>
        <c:dLbls>
          <c:showLegendKey val="0"/>
          <c:showVal val="0"/>
          <c:showCatName val="0"/>
          <c:showSerName val="0"/>
          <c:showPercent val="0"/>
          <c:showBubbleSize val="0"/>
        </c:dLbls>
        <c:marker val="1"/>
        <c:smooth val="0"/>
        <c:axId val="192147480"/>
        <c:axId val="192147864"/>
      </c:lineChart>
      <c:dateAx>
        <c:axId val="192147480"/>
        <c:scaling>
          <c:orientation val="minMax"/>
        </c:scaling>
        <c:delete val="1"/>
        <c:axPos val="b"/>
        <c:numFmt formatCode="ge" sourceLinked="1"/>
        <c:majorTickMark val="none"/>
        <c:minorTickMark val="none"/>
        <c:tickLblPos val="none"/>
        <c:crossAx val="192147864"/>
        <c:crosses val="autoZero"/>
        <c:auto val="1"/>
        <c:lblOffset val="100"/>
        <c:baseTimeUnit val="years"/>
      </c:dateAx>
      <c:valAx>
        <c:axId val="19214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4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10.77</c:v>
                </c:pt>
                <c:pt idx="1">
                  <c:v>22.64</c:v>
                </c:pt>
                <c:pt idx="2">
                  <c:v>24.86</c:v>
                </c:pt>
                <c:pt idx="3">
                  <c:v>27.04</c:v>
                </c:pt>
                <c:pt idx="4">
                  <c:v>29.26</c:v>
                </c:pt>
              </c:numCache>
            </c:numRef>
          </c:val>
          <c:extLst xmlns:c16r2="http://schemas.microsoft.com/office/drawing/2015/06/chart">
            <c:ext xmlns:c16="http://schemas.microsoft.com/office/drawing/2014/chart" uri="{C3380CC4-5D6E-409C-BE32-E72D297353CC}">
              <c16:uniqueId val="{00000000-E772-4628-8F34-5D2442DFE3A9}"/>
            </c:ext>
          </c:extLst>
        </c:ser>
        <c:dLbls>
          <c:showLegendKey val="0"/>
          <c:showVal val="0"/>
          <c:showCatName val="0"/>
          <c:showSerName val="0"/>
          <c:showPercent val="0"/>
          <c:showBubbleSize val="0"/>
        </c:dLbls>
        <c:gapWidth val="150"/>
        <c:axId val="191074168"/>
        <c:axId val="19107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E772-4628-8F34-5D2442DFE3A9}"/>
            </c:ext>
          </c:extLst>
        </c:ser>
        <c:dLbls>
          <c:showLegendKey val="0"/>
          <c:showVal val="0"/>
          <c:showCatName val="0"/>
          <c:showSerName val="0"/>
          <c:showPercent val="0"/>
          <c:showBubbleSize val="0"/>
        </c:dLbls>
        <c:marker val="1"/>
        <c:smooth val="0"/>
        <c:axId val="191074168"/>
        <c:axId val="191074552"/>
      </c:lineChart>
      <c:dateAx>
        <c:axId val="191074168"/>
        <c:scaling>
          <c:orientation val="minMax"/>
        </c:scaling>
        <c:delete val="1"/>
        <c:axPos val="b"/>
        <c:numFmt formatCode="ge" sourceLinked="1"/>
        <c:majorTickMark val="none"/>
        <c:minorTickMark val="none"/>
        <c:tickLblPos val="none"/>
        <c:crossAx val="191074552"/>
        <c:crosses val="autoZero"/>
        <c:auto val="1"/>
        <c:lblOffset val="100"/>
        <c:baseTimeUnit val="years"/>
      </c:dateAx>
      <c:valAx>
        <c:axId val="19107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7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A6-429A-9DA2-09A4E10A8E0B}"/>
            </c:ext>
          </c:extLst>
        </c:ser>
        <c:dLbls>
          <c:showLegendKey val="0"/>
          <c:showVal val="0"/>
          <c:showCatName val="0"/>
          <c:showSerName val="0"/>
          <c:showPercent val="0"/>
          <c:showBubbleSize val="0"/>
        </c:dLbls>
        <c:gapWidth val="150"/>
        <c:axId val="191113896"/>
        <c:axId val="19111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B5A6-429A-9DA2-09A4E10A8E0B}"/>
            </c:ext>
          </c:extLst>
        </c:ser>
        <c:dLbls>
          <c:showLegendKey val="0"/>
          <c:showVal val="0"/>
          <c:showCatName val="0"/>
          <c:showSerName val="0"/>
          <c:showPercent val="0"/>
          <c:showBubbleSize val="0"/>
        </c:dLbls>
        <c:marker val="1"/>
        <c:smooth val="0"/>
        <c:axId val="191113896"/>
        <c:axId val="191114280"/>
      </c:lineChart>
      <c:dateAx>
        <c:axId val="191113896"/>
        <c:scaling>
          <c:orientation val="minMax"/>
        </c:scaling>
        <c:delete val="1"/>
        <c:axPos val="b"/>
        <c:numFmt formatCode="ge" sourceLinked="1"/>
        <c:majorTickMark val="none"/>
        <c:minorTickMark val="none"/>
        <c:tickLblPos val="none"/>
        <c:crossAx val="191114280"/>
        <c:crosses val="autoZero"/>
        <c:auto val="1"/>
        <c:lblOffset val="100"/>
        <c:baseTimeUnit val="years"/>
      </c:dateAx>
      <c:valAx>
        <c:axId val="1911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13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211.24</c:v>
                </c:pt>
                <c:pt idx="1">
                  <c:v>221.11</c:v>
                </c:pt>
                <c:pt idx="2">
                  <c:v>212.47</c:v>
                </c:pt>
                <c:pt idx="3">
                  <c:v>138.21</c:v>
                </c:pt>
                <c:pt idx="4" formatCode="#,##0.00;&quot;△&quot;#,##0.00">
                  <c:v>0</c:v>
                </c:pt>
              </c:numCache>
            </c:numRef>
          </c:val>
          <c:extLst xmlns:c16r2="http://schemas.microsoft.com/office/drawing/2015/06/chart">
            <c:ext xmlns:c16="http://schemas.microsoft.com/office/drawing/2014/chart" uri="{C3380CC4-5D6E-409C-BE32-E72D297353CC}">
              <c16:uniqueId val="{00000000-D0F5-4972-ABE2-7C88E86BB24C}"/>
            </c:ext>
          </c:extLst>
        </c:ser>
        <c:dLbls>
          <c:showLegendKey val="0"/>
          <c:showVal val="0"/>
          <c:showCatName val="0"/>
          <c:showSerName val="0"/>
          <c:showPercent val="0"/>
          <c:showBubbleSize val="0"/>
        </c:dLbls>
        <c:gapWidth val="150"/>
        <c:axId val="190595008"/>
        <c:axId val="19059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D0F5-4972-ABE2-7C88E86BB24C}"/>
            </c:ext>
          </c:extLst>
        </c:ser>
        <c:dLbls>
          <c:showLegendKey val="0"/>
          <c:showVal val="0"/>
          <c:showCatName val="0"/>
          <c:showSerName val="0"/>
          <c:showPercent val="0"/>
          <c:showBubbleSize val="0"/>
        </c:dLbls>
        <c:marker val="1"/>
        <c:smooth val="0"/>
        <c:axId val="190595008"/>
        <c:axId val="190595400"/>
      </c:lineChart>
      <c:dateAx>
        <c:axId val="190595008"/>
        <c:scaling>
          <c:orientation val="minMax"/>
        </c:scaling>
        <c:delete val="1"/>
        <c:axPos val="b"/>
        <c:numFmt formatCode="ge" sourceLinked="1"/>
        <c:majorTickMark val="none"/>
        <c:minorTickMark val="none"/>
        <c:tickLblPos val="none"/>
        <c:crossAx val="190595400"/>
        <c:crosses val="autoZero"/>
        <c:auto val="1"/>
        <c:lblOffset val="100"/>
        <c:baseTimeUnit val="years"/>
      </c:dateAx>
      <c:valAx>
        <c:axId val="1905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23.2</c:v>
                </c:pt>
                <c:pt idx="1">
                  <c:v>137.44</c:v>
                </c:pt>
                <c:pt idx="2">
                  <c:v>23.17</c:v>
                </c:pt>
                <c:pt idx="3">
                  <c:v>64.94</c:v>
                </c:pt>
                <c:pt idx="4">
                  <c:v>67.52</c:v>
                </c:pt>
              </c:numCache>
            </c:numRef>
          </c:val>
          <c:extLst xmlns:c16r2="http://schemas.microsoft.com/office/drawing/2015/06/chart">
            <c:ext xmlns:c16="http://schemas.microsoft.com/office/drawing/2014/chart" uri="{C3380CC4-5D6E-409C-BE32-E72D297353CC}">
              <c16:uniqueId val="{00000000-2613-4AAF-B286-588960A92244}"/>
            </c:ext>
          </c:extLst>
        </c:ser>
        <c:dLbls>
          <c:showLegendKey val="0"/>
          <c:showVal val="0"/>
          <c:showCatName val="0"/>
          <c:showSerName val="0"/>
          <c:showPercent val="0"/>
          <c:showBubbleSize val="0"/>
        </c:dLbls>
        <c:gapWidth val="150"/>
        <c:axId val="190596576"/>
        <c:axId val="19059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2613-4AAF-B286-588960A92244}"/>
            </c:ext>
          </c:extLst>
        </c:ser>
        <c:dLbls>
          <c:showLegendKey val="0"/>
          <c:showVal val="0"/>
          <c:showCatName val="0"/>
          <c:showSerName val="0"/>
          <c:showPercent val="0"/>
          <c:showBubbleSize val="0"/>
        </c:dLbls>
        <c:marker val="1"/>
        <c:smooth val="0"/>
        <c:axId val="190596576"/>
        <c:axId val="190596968"/>
      </c:lineChart>
      <c:dateAx>
        <c:axId val="190596576"/>
        <c:scaling>
          <c:orientation val="minMax"/>
        </c:scaling>
        <c:delete val="1"/>
        <c:axPos val="b"/>
        <c:numFmt formatCode="ge" sourceLinked="1"/>
        <c:majorTickMark val="none"/>
        <c:minorTickMark val="none"/>
        <c:tickLblPos val="none"/>
        <c:crossAx val="190596968"/>
        <c:crosses val="autoZero"/>
        <c:auto val="1"/>
        <c:lblOffset val="100"/>
        <c:baseTimeUnit val="years"/>
      </c:dateAx>
      <c:valAx>
        <c:axId val="19059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1686.86</c:v>
                </c:pt>
              </c:numCache>
            </c:numRef>
          </c:val>
          <c:extLst xmlns:c16r2="http://schemas.microsoft.com/office/drawing/2015/06/chart">
            <c:ext xmlns:c16="http://schemas.microsoft.com/office/drawing/2014/chart" uri="{C3380CC4-5D6E-409C-BE32-E72D297353CC}">
              <c16:uniqueId val="{00000000-0C34-4E36-AB04-6D8A0EA00A91}"/>
            </c:ext>
          </c:extLst>
        </c:ser>
        <c:dLbls>
          <c:showLegendKey val="0"/>
          <c:showVal val="0"/>
          <c:showCatName val="0"/>
          <c:showSerName val="0"/>
          <c:showPercent val="0"/>
          <c:showBubbleSize val="0"/>
        </c:dLbls>
        <c:gapWidth val="150"/>
        <c:axId val="190594616"/>
        <c:axId val="19059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C34-4E36-AB04-6D8A0EA00A91}"/>
            </c:ext>
          </c:extLst>
        </c:ser>
        <c:dLbls>
          <c:showLegendKey val="0"/>
          <c:showVal val="0"/>
          <c:showCatName val="0"/>
          <c:showSerName val="0"/>
          <c:showPercent val="0"/>
          <c:showBubbleSize val="0"/>
        </c:dLbls>
        <c:marker val="1"/>
        <c:smooth val="0"/>
        <c:axId val="190594616"/>
        <c:axId val="190594224"/>
      </c:lineChart>
      <c:dateAx>
        <c:axId val="190594616"/>
        <c:scaling>
          <c:orientation val="minMax"/>
        </c:scaling>
        <c:delete val="1"/>
        <c:axPos val="b"/>
        <c:numFmt formatCode="ge" sourceLinked="1"/>
        <c:majorTickMark val="none"/>
        <c:minorTickMark val="none"/>
        <c:tickLblPos val="none"/>
        <c:crossAx val="190594224"/>
        <c:crosses val="autoZero"/>
        <c:auto val="1"/>
        <c:lblOffset val="100"/>
        <c:baseTimeUnit val="years"/>
      </c:dateAx>
      <c:valAx>
        <c:axId val="19059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122.26</c:v>
                </c:pt>
                <c:pt idx="1">
                  <c:v>89.6</c:v>
                </c:pt>
                <c:pt idx="2">
                  <c:v>120.94</c:v>
                </c:pt>
                <c:pt idx="3">
                  <c:v>127.26</c:v>
                </c:pt>
                <c:pt idx="4">
                  <c:v>93.57</c:v>
                </c:pt>
              </c:numCache>
            </c:numRef>
          </c:val>
          <c:extLst xmlns:c16r2="http://schemas.microsoft.com/office/drawing/2015/06/chart">
            <c:ext xmlns:c16="http://schemas.microsoft.com/office/drawing/2014/chart" uri="{C3380CC4-5D6E-409C-BE32-E72D297353CC}">
              <c16:uniqueId val="{00000000-E966-4BCE-B0E3-C1AD0C2A6D35}"/>
            </c:ext>
          </c:extLst>
        </c:ser>
        <c:dLbls>
          <c:showLegendKey val="0"/>
          <c:showVal val="0"/>
          <c:showCatName val="0"/>
          <c:showSerName val="0"/>
          <c:showPercent val="0"/>
          <c:showBubbleSize val="0"/>
        </c:dLbls>
        <c:gapWidth val="150"/>
        <c:axId val="190593048"/>
        <c:axId val="1905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966-4BCE-B0E3-C1AD0C2A6D35}"/>
            </c:ext>
          </c:extLst>
        </c:ser>
        <c:dLbls>
          <c:showLegendKey val="0"/>
          <c:showVal val="0"/>
          <c:showCatName val="0"/>
          <c:showSerName val="0"/>
          <c:showPercent val="0"/>
          <c:showBubbleSize val="0"/>
        </c:dLbls>
        <c:marker val="1"/>
        <c:smooth val="0"/>
        <c:axId val="190593048"/>
        <c:axId val="190598144"/>
      </c:lineChart>
      <c:dateAx>
        <c:axId val="190593048"/>
        <c:scaling>
          <c:orientation val="minMax"/>
        </c:scaling>
        <c:delete val="1"/>
        <c:axPos val="b"/>
        <c:numFmt formatCode="ge" sourceLinked="1"/>
        <c:majorTickMark val="none"/>
        <c:minorTickMark val="none"/>
        <c:tickLblPos val="none"/>
        <c:crossAx val="190598144"/>
        <c:crosses val="autoZero"/>
        <c:auto val="1"/>
        <c:lblOffset val="100"/>
        <c:baseTimeUnit val="years"/>
      </c:dateAx>
      <c:valAx>
        <c:axId val="190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126.19</c:v>
                </c:pt>
                <c:pt idx="1">
                  <c:v>145.94</c:v>
                </c:pt>
                <c:pt idx="2">
                  <c:v>109.32</c:v>
                </c:pt>
                <c:pt idx="3">
                  <c:v>131.85</c:v>
                </c:pt>
                <c:pt idx="4">
                  <c:v>150</c:v>
                </c:pt>
              </c:numCache>
            </c:numRef>
          </c:val>
          <c:extLst xmlns:c16r2="http://schemas.microsoft.com/office/drawing/2015/06/chart">
            <c:ext xmlns:c16="http://schemas.microsoft.com/office/drawing/2014/chart" uri="{C3380CC4-5D6E-409C-BE32-E72D297353CC}">
              <c16:uniqueId val="{00000000-23EE-4BE3-A155-3FC7F1DC8052}"/>
            </c:ext>
          </c:extLst>
        </c:ser>
        <c:dLbls>
          <c:showLegendKey val="0"/>
          <c:showVal val="0"/>
          <c:showCatName val="0"/>
          <c:showSerName val="0"/>
          <c:showPercent val="0"/>
          <c:showBubbleSize val="0"/>
        </c:dLbls>
        <c:gapWidth val="150"/>
        <c:axId val="190599320"/>
        <c:axId val="19154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3EE-4BE3-A155-3FC7F1DC8052}"/>
            </c:ext>
          </c:extLst>
        </c:ser>
        <c:dLbls>
          <c:showLegendKey val="0"/>
          <c:showVal val="0"/>
          <c:showCatName val="0"/>
          <c:showSerName val="0"/>
          <c:showPercent val="0"/>
          <c:showBubbleSize val="0"/>
        </c:dLbls>
        <c:marker val="1"/>
        <c:smooth val="0"/>
        <c:axId val="190599320"/>
        <c:axId val="191545840"/>
      </c:lineChart>
      <c:dateAx>
        <c:axId val="190599320"/>
        <c:scaling>
          <c:orientation val="minMax"/>
        </c:scaling>
        <c:delete val="1"/>
        <c:axPos val="b"/>
        <c:numFmt formatCode="ge" sourceLinked="1"/>
        <c:majorTickMark val="none"/>
        <c:minorTickMark val="none"/>
        <c:tickLblPos val="none"/>
        <c:crossAx val="191545840"/>
        <c:crosses val="autoZero"/>
        <c:auto val="1"/>
        <c:lblOffset val="100"/>
        <c:baseTimeUnit val="years"/>
      </c:dateAx>
      <c:valAx>
        <c:axId val="19154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53026</v>
      </c>
      <c r="AM8" s="50"/>
      <c r="AN8" s="50"/>
      <c r="AO8" s="50"/>
      <c r="AP8" s="50"/>
      <c r="AQ8" s="50"/>
      <c r="AR8" s="50"/>
      <c r="AS8" s="50"/>
      <c r="AT8" s="45">
        <f>データ!T6</f>
        <v>299.69</v>
      </c>
      <c r="AU8" s="45"/>
      <c r="AV8" s="45"/>
      <c r="AW8" s="45"/>
      <c r="AX8" s="45"/>
      <c r="AY8" s="45"/>
      <c r="AZ8" s="45"/>
      <c r="BA8" s="45"/>
      <c r="BB8" s="45">
        <f>データ!U6</f>
        <v>176.94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52.28</v>
      </c>
      <c r="J10" s="45"/>
      <c r="K10" s="45"/>
      <c r="L10" s="45"/>
      <c r="M10" s="45"/>
      <c r="N10" s="45"/>
      <c r="O10" s="45"/>
      <c r="P10" s="45">
        <f>データ!P6</f>
        <v>10.57</v>
      </c>
      <c r="Q10" s="45"/>
      <c r="R10" s="45"/>
      <c r="S10" s="45"/>
      <c r="T10" s="45"/>
      <c r="U10" s="45"/>
      <c r="V10" s="45"/>
      <c r="W10" s="45">
        <f>データ!Q6</f>
        <v>88.5</v>
      </c>
      <c r="X10" s="45"/>
      <c r="Y10" s="45"/>
      <c r="Z10" s="45"/>
      <c r="AA10" s="45"/>
      <c r="AB10" s="45"/>
      <c r="AC10" s="45"/>
      <c r="AD10" s="50">
        <f>データ!R6</f>
        <v>3495</v>
      </c>
      <c r="AE10" s="50"/>
      <c r="AF10" s="50"/>
      <c r="AG10" s="50"/>
      <c r="AH10" s="50"/>
      <c r="AI10" s="50"/>
      <c r="AJ10" s="50"/>
      <c r="AK10" s="2"/>
      <c r="AL10" s="50">
        <f>データ!V6</f>
        <v>5567</v>
      </c>
      <c r="AM10" s="50"/>
      <c r="AN10" s="50"/>
      <c r="AO10" s="50"/>
      <c r="AP10" s="50"/>
      <c r="AQ10" s="50"/>
      <c r="AR10" s="50"/>
      <c r="AS10" s="50"/>
      <c r="AT10" s="45">
        <f>データ!W6</f>
        <v>2</v>
      </c>
      <c r="AU10" s="45"/>
      <c r="AV10" s="45"/>
      <c r="AW10" s="45"/>
      <c r="AX10" s="45"/>
      <c r="AY10" s="45"/>
      <c r="AZ10" s="45"/>
      <c r="BA10" s="45"/>
      <c r="BB10" s="45">
        <f>データ!X6</f>
        <v>2783.5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6"/>
      <c r="BN59" s="76"/>
      <c r="BO59" s="76"/>
      <c r="BP59" s="76"/>
      <c r="BQ59" s="76"/>
      <c r="BR59" s="76"/>
      <c r="BS59" s="76"/>
      <c r="BT59" s="76"/>
      <c r="BU59" s="76"/>
      <c r="BV59" s="76"/>
      <c r="BW59" s="76"/>
      <c r="BX59" s="76"/>
      <c r="BY59" s="76"/>
      <c r="BZ59" s="77"/>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PPQlls2DPdmF7ZORAuZTgWKGqxP6rs4ufNeFd8zJZh0emq6ht+wNc2/yPoM3/5tuw1Mg5toaW3RNMQURyCkmKA==" saltValue="LjaEk9p9uK5d7wYbdNTC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432083</v>
      </c>
      <c r="D6" s="33">
        <f t="shared" si="3"/>
        <v>46</v>
      </c>
      <c r="E6" s="33">
        <f t="shared" si="3"/>
        <v>17</v>
      </c>
      <c r="F6" s="33">
        <f t="shared" si="3"/>
        <v>4</v>
      </c>
      <c r="G6" s="33">
        <f t="shared" si="3"/>
        <v>0</v>
      </c>
      <c r="H6" s="33" t="str">
        <f t="shared" si="3"/>
        <v>熊本県　山鹿市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52.28</v>
      </c>
      <c r="P6" s="34">
        <f t="shared" si="3"/>
        <v>10.57</v>
      </c>
      <c r="Q6" s="34">
        <f t="shared" si="3"/>
        <v>88.5</v>
      </c>
      <c r="R6" s="34">
        <f t="shared" si="3"/>
        <v>3495</v>
      </c>
      <c r="S6" s="34">
        <f t="shared" si="3"/>
        <v>53026</v>
      </c>
      <c r="T6" s="34">
        <f t="shared" si="3"/>
        <v>299.69</v>
      </c>
      <c r="U6" s="34">
        <f t="shared" si="3"/>
        <v>176.94</v>
      </c>
      <c r="V6" s="34">
        <f t="shared" si="3"/>
        <v>5567</v>
      </c>
      <c r="W6" s="34">
        <f t="shared" si="3"/>
        <v>2</v>
      </c>
      <c r="X6" s="34">
        <f t="shared" si="3"/>
        <v>2783.5</v>
      </c>
      <c r="Y6" s="35">
        <f>IF(Y7="",NA(),Y7)</f>
        <v>107.09</v>
      </c>
      <c r="Z6" s="35">
        <f t="shared" ref="Z6:AH6" si="4">IF(Z7="",NA(),Z7)</f>
        <v>99.94</v>
      </c>
      <c r="AA6" s="35">
        <f t="shared" si="4"/>
        <v>110.25</v>
      </c>
      <c r="AB6" s="35">
        <f t="shared" si="4"/>
        <v>129.19999999999999</v>
      </c>
      <c r="AC6" s="35">
        <f t="shared" si="4"/>
        <v>119.73</v>
      </c>
      <c r="AD6" s="35">
        <f t="shared" si="4"/>
        <v>96.59</v>
      </c>
      <c r="AE6" s="35">
        <f t="shared" si="4"/>
        <v>101.24</v>
      </c>
      <c r="AF6" s="35">
        <f t="shared" si="4"/>
        <v>100.94</v>
      </c>
      <c r="AG6" s="35">
        <f t="shared" si="4"/>
        <v>100.85</v>
      </c>
      <c r="AH6" s="35">
        <f t="shared" si="4"/>
        <v>102.13</v>
      </c>
      <c r="AI6" s="34" t="str">
        <f>IF(AI7="","",IF(AI7="-","【-】","【"&amp;SUBSTITUTE(TEXT(AI7,"#,##0.00"),"-","△")&amp;"】"))</f>
        <v>【102.38】</v>
      </c>
      <c r="AJ6" s="35">
        <f>IF(AJ7="",NA(),AJ7)</f>
        <v>211.24</v>
      </c>
      <c r="AK6" s="35">
        <f t="shared" ref="AK6:AS6" si="5">IF(AK7="",NA(),AK7)</f>
        <v>221.11</v>
      </c>
      <c r="AL6" s="35">
        <f t="shared" si="5"/>
        <v>212.47</v>
      </c>
      <c r="AM6" s="35">
        <f t="shared" si="5"/>
        <v>138.21</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23.2</v>
      </c>
      <c r="AV6" s="35">
        <f t="shared" ref="AV6:BD6" si="6">IF(AV7="",NA(),AV7)</f>
        <v>137.44</v>
      </c>
      <c r="AW6" s="35">
        <f t="shared" si="6"/>
        <v>23.17</v>
      </c>
      <c r="AX6" s="35">
        <f t="shared" si="6"/>
        <v>64.94</v>
      </c>
      <c r="AY6" s="35">
        <f t="shared" si="6"/>
        <v>67.52</v>
      </c>
      <c r="AZ6" s="35">
        <f t="shared" si="6"/>
        <v>290.19</v>
      </c>
      <c r="BA6" s="35">
        <f t="shared" si="6"/>
        <v>63.22</v>
      </c>
      <c r="BB6" s="35">
        <f t="shared" si="6"/>
        <v>49.07</v>
      </c>
      <c r="BC6" s="35">
        <f t="shared" si="6"/>
        <v>46.78</v>
      </c>
      <c r="BD6" s="35">
        <f t="shared" si="6"/>
        <v>47.44</v>
      </c>
      <c r="BE6" s="34" t="str">
        <f>IF(BE7="","",IF(BE7="-","【-】","【"&amp;SUBSTITUTE(TEXT(BE7,"#,##0.00"),"-","△")&amp;"】"))</f>
        <v>【54.73】</v>
      </c>
      <c r="BF6" s="34">
        <f>IF(BF7="",NA(),BF7)</f>
        <v>0</v>
      </c>
      <c r="BG6" s="34">
        <f t="shared" ref="BG6:BO6" si="7">IF(BG7="",NA(),BG7)</f>
        <v>0</v>
      </c>
      <c r="BH6" s="34">
        <f t="shared" si="7"/>
        <v>0</v>
      </c>
      <c r="BI6" s="34">
        <f t="shared" si="7"/>
        <v>0</v>
      </c>
      <c r="BJ6" s="35">
        <f t="shared" si="7"/>
        <v>1686.86</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122.26</v>
      </c>
      <c r="BR6" s="35">
        <f t="shared" ref="BR6:BZ6" si="8">IF(BR7="",NA(),BR7)</f>
        <v>89.6</v>
      </c>
      <c r="BS6" s="35">
        <f t="shared" si="8"/>
        <v>120.94</v>
      </c>
      <c r="BT6" s="35">
        <f t="shared" si="8"/>
        <v>127.26</v>
      </c>
      <c r="BU6" s="35">
        <f t="shared" si="8"/>
        <v>93.57</v>
      </c>
      <c r="BV6" s="35">
        <f t="shared" si="8"/>
        <v>64.63</v>
      </c>
      <c r="BW6" s="35">
        <f t="shared" si="8"/>
        <v>66.56</v>
      </c>
      <c r="BX6" s="35">
        <f t="shared" si="8"/>
        <v>66.22</v>
      </c>
      <c r="BY6" s="35">
        <f t="shared" si="8"/>
        <v>69.87</v>
      </c>
      <c r="BZ6" s="35">
        <f t="shared" si="8"/>
        <v>74.3</v>
      </c>
      <c r="CA6" s="34" t="str">
        <f>IF(CA7="","",IF(CA7="-","【-】","【"&amp;SUBSTITUTE(TEXT(CA7,"#,##0.00"),"-","△")&amp;"】"))</f>
        <v>【75.58】</v>
      </c>
      <c r="CB6" s="35">
        <f>IF(CB7="",NA(),CB7)</f>
        <v>126.19</v>
      </c>
      <c r="CC6" s="35">
        <f t="shared" ref="CC6:CK6" si="9">IF(CC7="",NA(),CC7)</f>
        <v>145.94</v>
      </c>
      <c r="CD6" s="35">
        <f t="shared" si="9"/>
        <v>109.32</v>
      </c>
      <c r="CE6" s="35">
        <f t="shared" si="9"/>
        <v>131.85</v>
      </c>
      <c r="CF6" s="35">
        <f t="shared" si="9"/>
        <v>150</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64.28</v>
      </c>
      <c r="CY6" s="35">
        <f t="shared" ref="CY6:DG6" si="11">IF(CY7="",NA(),CY7)</f>
        <v>65.66</v>
      </c>
      <c r="CZ6" s="35">
        <f t="shared" si="11"/>
        <v>66.510000000000005</v>
      </c>
      <c r="DA6" s="35">
        <f t="shared" si="11"/>
        <v>67.8</v>
      </c>
      <c r="DB6" s="35">
        <f t="shared" si="11"/>
        <v>67.290000000000006</v>
      </c>
      <c r="DC6" s="35">
        <f t="shared" si="11"/>
        <v>82.2</v>
      </c>
      <c r="DD6" s="35">
        <f t="shared" si="11"/>
        <v>82.35</v>
      </c>
      <c r="DE6" s="35">
        <f t="shared" si="11"/>
        <v>82.9</v>
      </c>
      <c r="DF6" s="35">
        <f t="shared" si="11"/>
        <v>83.5</v>
      </c>
      <c r="DG6" s="35">
        <f t="shared" si="11"/>
        <v>83.06</v>
      </c>
      <c r="DH6" s="34" t="str">
        <f>IF(DH7="","",IF(DH7="-","【-】","【"&amp;SUBSTITUTE(TEXT(DH7,"#,##0.00"),"-","△")&amp;"】"))</f>
        <v>【82.67】</v>
      </c>
      <c r="DI6" s="35">
        <f>IF(DI7="",NA(),DI7)</f>
        <v>10.77</v>
      </c>
      <c r="DJ6" s="35">
        <f t="shared" ref="DJ6:DR6" si="12">IF(DJ7="",NA(),DJ7)</f>
        <v>22.64</v>
      </c>
      <c r="DK6" s="35">
        <f t="shared" si="12"/>
        <v>24.86</v>
      </c>
      <c r="DL6" s="35">
        <f t="shared" si="12"/>
        <v>27.04</v>
      </c>
      <c r="DM6" s="35">
        <f t="shared" si="12"/>
        <v>29.26</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5">
        <f t="shared" si="14"/>
        <v>0.31</v>
      </c>
      <c r="EH6" s="35">
        <f t="shared" si="14"/>
        <v>0.06</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432083</v>
      </c>
      <c r="D7" s="37">
        <v>46</v>
      </c>
      <c r="E7" s="37">
        <v>17</v>
      </c>
      <c r="F7" s="37">
        <v>4</v>
      </c>
      <c r="G7" s="37">
        <v>0</v>
      </c>
      <c r="H7" s="37" t="s">
        <v>108</v>
      </c>
      <c r="I7" s="37" t="s">
        <v>109</v>
      </c>
      <c r="J7" s="37" t="s">
        <v>110</v>
      </c>
      <c r="K7" s="37" t="s">
        <v>111</v>
      </c>
      <c r="L7" s="37" t="s">
        <v>112</v>
      </c>
      <c r="M7" s="37" t="s">
        <v>113</v>
      </c>
      <c r="N7" s="38" t="s">
        <v>114</v>
      </c>
      <c r="O7" s="38">
        <v>52.28</v>
      </c>
      <c r="P7" s="38">
        <v>10.57</v>
      </c>
      <c r="Q7" s="38">
        <v>88.5</v>
      </c>
      <c r="R7" s="38">
        <v>3495</v>
      </c>
      <c r="S7" s="38">
        <v>53026</v>
      </c>
      <c r="T7" s="38">
        <v>299.69</v>
      </c>
      <c r="U7" s="38">
        <v>176.94</v>
      </c>
      <c r="V7" s="38">
        <v>5567</v>
      </c>
      <c r="W7" s="38">
        <v>2</v>
      </c>
      <c r="X7" s="38">
        <v>2783.5</v>
      </c>
      <c r="Y7" s="38">
        <v>107.09</v>
      </c>
      <c r="Z7" s="38">
        <v>99.94</v>
      </c>
      <c r="AA7" s="38">
        <v>110.25</v>
      </c>
      <c r="AB7" s="38">
        <v>129.19999999999999</v>
      </c>
      <c r="AC7" s="38">
        <v>119.73</v>
      </c>
      <c r="AD7" s="38">
        <v>96.59</v>
      </c>
      <c r="AE7" s="38">
        <v>101.24</v>
      </c>
      <c r="AF7" s="38">
        <v>100.94</v>
      </c>
      <c r="AG7" s="38">
        <v>100.85</v>
      </c>
      <c r="AH7" s="38">
        <v>102.13</v>
      </c>
      <c r="AI7" s="38">
        <v>102.38</v>
      </c>
      <c r="AJ7" s="38">
        <v>211.24</v>
      </c>
      <c r="AK7" s="38">
        <v>221.11</v>
      </c>
      <c r="AL7" s="38">
        <v>212.47</v>
      </c>
      <c r="AM7" s="38">
        <v>138.21</v>
      </c>
      <c r="AN7" s="38">
        <v>0</v>
      </c>
      <c r="AO7" s="38">
        <v>232.81</v>
      </c>
      <c r="AP7" s="38">
        <v>184.13</v>
      </c>
      <c r="AQ7" s="38">
        <v>101.85</v>
      </c>
      <c r="AR7" s="38">
        <v>110.77</v>
      </c>
      <c r="AS7" s="38">
        <v>109.51</v>
      </c>
      <c r="AT7" s="38">
        <v>102.97</v>
      </c>
      <c r="AU7" s="38">
        <v>23.2</v>
      </c>
      <c r="AV7" s="38">
        <v>137.44</v>
      </c>
      <c r="AW7" s="38">
        <v>23.17</v>
      </c>
      <c r="AX7" s="38">
        <v>64.94</v>
      </c>
      <c r="AY7" s="38">
        <v>67.52</v>
      </c>
      <c r="AZ7" s="38">
        <v>290.19</v>
      </c>
      <c r="BA7" s="38">
        <v>63.22</v>
      </c>
      <c r="BB7" s="38">
        <v>49.07</v>
      </c>
      <c r="BC7" s="38">
        <v>46.78</v>
      </c>
      <c r="BD7" s="38">
        <v>47.44</v>
      </c>
      <c r="BE7" s="38">
        <v>54.73</v>
      </c>
      <c r="BF7" s="38">
        <v>0</v>
      </c>
      <c r="BG7" s="38">
        <v>0</v>
      </c>
      <c r="BH7" s="38">
        <v>0</v>
      </c>
      <c r="BI7" s="38">
        <v>0</v>
      </c>
      <c r="BJ7" s="38">
        <v>1686.86</v>
      </c>
      <c r="BK7" s="38">
        <v>1569.13</v>
      </c>
      <c r="BL7" s="38">
        <v>1436</v>
      </c>
      <c r="BM7" s="38">
        <v>1434.89</v>
      </c>
      <c r="BN7" s="38">
        <v>1298.9100000000001</v>
      </c>
      <c r="BO7" s="38">
        <v>1243.71</v>
      </c>
      <c r="BP7" s="38">
        <v>1225.44</v>
      </c>
      <c r="BQ7" s="38">
        <v>122.26</v>
      </c>
      <c r="BR7" s="38">
        <v>89.6</v>
      </c>
      <c r="BS7" s="38">
        <v>120.94</v>
      </c>
      <c r="BT7" s="38">
        <v>127.26</v>
      </c>
      <c r="BU7" s="38">
        <v>93.57</v>
      </c>
      <c r="BV7" s="38">
        <v>64.63</v>
      </c>
      <c r="BW7" s="38">
        <v>66.56</v>
      </c>
      <c r="BX7" s="38">
        <v>66.22</v>
      </c>
      <c r="BY7" s="38">
        <v>69.87</v>
      </c>
      <c r="BZ7" s="38">
        <v>74.3</v>
      </c>
      <c r="CA7" s="38">
        <v>75.58</v>
      </c>
      <c r="CB7" s="38">
        <v>126.19</v>
      </c>
      <c r="CC7" s="38">
        <v>145.94</v>
      </c>
      <c r="CD7" s="38">
        <v>109.32</v>
      </c>
      <c r="CE7" s="38">
        <v>131.85</v>
      </c>
      <c r="CF7" s="38">
        <v>150</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64.28</v>
      </c>
      <c r="CY7" s="38">
        <v>65.66</v>
      </c>
      <c r="CZ7" s="38">
        <v>66.510000000000005</v>
      </c>
      <c r="DA7" s="38">
        <v>67.8</v>
      </c>
      <c r="DB7" s="38">
        <v>67.290000000000006</v>
      </c>
      <c r="DC7" s="38">
        <v>82.2</v>
      </c>
      <c r="DD7" s="38">
        <v>82.35</v>
      </c>
      <c r="DE7" s="38">
        <v>82.9</v>
      </c>
      <c r="DF7" s="38">
        <v>83.5</v>
      </c>
      <c r="DG7" s="38">
        <v>83.06</v>
      </c>
      <c r="DH7" s="38">
        <v>82.67</v>
      </c>
      <c r="DI7" s="38">
        <v>10.77</v>
      </c>
      <c r="DJ7" s="38">
        <v>22.64</v>
      </c>
      <c r="DK7" s="38">
        <v>24.86</v>
      </c>
      <c r="DL7" s="38">
        <v>27.04</v>
      </c>
      <c r="DM7" s="38">
        <v>29.26</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0.31</v>
      </c>
      <c r="EH7" s="38">
        <v>0.06</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功能 宇治</cp:lastModifiedBy>
  <cp:lastPrinted>2019-01-29T07:14:19Z</cp:lastPrinted>
  <dcterms:created xsi:type="dcterms:W3CDTF">2018-12-03T08:54:26Z</dcterms:created>
  <dcterms:modified xsi:type="dcterms:W3CDTF">2019-01-30T05:56:48Z</dcterms:modified>
  <cp:category/>
</cp:coreProperties>
</file>