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s2\sections\gesomu\001 経営係\経営（通知・調査・回答関係）\H30\4310128_公営企業に係る経営比較分析表の分析等について\02_回答\"/>
    </mc:Choice>
  </mc:AlternateContent>
  <xr:revisionPtr revIDLastSave="0" documentId="13_ncr:1_{699598E8-59A5-479A-9045-1E81C06D9149}" xr6:coauthVersionLast="36" xr6:coauthVersionMax="36" xr10:uidLastSave="{00000000-0000-0000-0000-000000000000}"/>
  <workbookProtection workbookAlgorithmName="SHA-512" workbookHashValue="zakoyAjPge1wTooWUe7FcigBlaAc7UZPrNZw4X0b+ckF4QuK0aEzxHAtVRJ8xKKR3WDg+y21VN8SlxHNzAr8sw==" workbookSaltValue="pR+GNQPSPwC9cSYVzxyv9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AT8" i="4"/>
  <c r="AL8" i="4"/>
  <c r="W8" i="4"/>
  <c r="B6" i="4"/>
  <c r="C10" i="5" l="1"/>
  <c r="D10" i="5"/>
  <c r="E10" i="5"/>
  <c r="B10" i="5"/>
</calcChain>
</file>

<file path=xl/sharedStrings.xml><?xml version="1.0" encoding="utf-8"?>
<sst xmlns="http://schemas.openxmlformats.org/spreadsheetml/2006/main" count="282" uniqueCount="123">
  <si>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</si>
  <si>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</si>
  <si>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</si>
  <si>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</si>
  <si>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</si>
  <si>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</si>
  <si>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</si>
  <si>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</si>
  <si>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</si>
  <si>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</si>
  <si>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</si>
  <si>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</si>
  <si>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</si>
  <si>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</si>
  <si>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</si>
  <si>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</si>
  <si>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</si>
  <si>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</si>
  <si>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</si>
  <si>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</si>
  <si>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</si>
  <si>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</si>
  <si>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</si>
  <si>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</si>
  <si>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</si>
  <si>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</si>
  <si>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</si>
  <si>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</si>
  <si>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</si>
  <si>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</si>
  <si>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</si>
  <si>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</si>
  <si>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</si>
  <si>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</si>
  <si>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</si>
  <si>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</si>
  <si>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</si>
  <si>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</si>
  <si>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</si>
  <si>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</si>
  <si>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</si>
  <si>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</si>
  <si>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</si>
  <si>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</si>
  <si>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</si>
  <si>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</si>
  <si>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</si>
  <si>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</si>
  <si>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</si>
  <si>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</si>
  <si>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</si>
  <si>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</si>
  <si>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</si>
  <si>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</si>
  <si>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</si>
  <si>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</si>
  <si>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</si>
  <si>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</si>
  <si>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</si>
  <si>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</si>
  <si>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</si>
  <si>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</si>
  <si>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</si>
  <si>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</si>
  <si>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</si>
  <si>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</si>
  <si>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</si>
  <si>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</si>
  <si>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</si>
  <si>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</si>
  <si>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</si>
  <si>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</si>
  <si>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</si>
  <si>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</si>
  <si>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</si>
  <si>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</si>
  <si>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</si>
  <si>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</si>
  <si>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</si>
  <si>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</si>
  <si>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</si>
  <si>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</si>
  <si>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</si>
  <si>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</si>
  <si>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</si>
  <si>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</si>
  <si>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</si>
  <si>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</si>
  <si>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</si>
  <si>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</si>
  <si>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</si>
  <si>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</si>
  <si>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</si>
  <si>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</si>
  <si>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</si>
  <si>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</si>
  <si>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</si>
  <si>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</si>
  <si>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</si>
  <si>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</si>
  <si>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</si>
  <si>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</si>
  <si>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</si>
  <si>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</si>
  <si>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</si>
  <si>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</si>
  <si>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</si>
  <si>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</si>
  <si>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</si>
  <si>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</si>
  <si>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</si>
  <si>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</si>
  <si>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</si>
  <si>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</si>
  <si>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</si>
  <si>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</si>
  <si>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</si>
  <si>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</si>
  <si>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</si>
  <si>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</si>
  <si>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管渠につきましては、まだ耐用年数を経過していないため、改築・更新には着手しておりません。
　今後は八代市ストックマネジメント計画に基づき、予防保全的な修繕や更新を行っていくことにより、市民生活の安全・安心の確保はもちろんのこと、経済的な効率性も追求し、下水道事業の継続と安定的な運営を行っていきます。</t>
    <rPh sb="50" eb="53">
      <t>ヤツシロシ</t>
    </rPh>
    <rPh sb="66" eb="67">
      <t>モト</t>
    </rPh>
    <phoneticPr fontId="4"/>
  </si>
  <si>
    <t>　本市の下水道事業は、経営の健全化や事業の計画性・透明性の向上を図り、長期的に安定した事業運営を行うため、平成27年4月に地方公営企業法を一部適用し、企業会計に移行しました。このため、平成27年度からの経営比較分析表となっています。
　また、将来にわたり持続的な事業経営を見据え、平成29年度から平成38年度を計画期間とした経営戦略を策定しています。
　今後も支出の抑制と収入確保に努めるとともに、収入に見合った事業規模となるよう整備方針の見直しなどを行っていきます。</t>
    <rPh sb="101" eb="103">
      <t>ケイエイ</t>
    </rPh>
    <rPh sb="103" eb="105">
      <t>ヒカク</t>
    </rPh>
    <rPh sb="105" eb="107">
      <t>ブンセキ</t>
    </rPh>
    <rPh sb="107" eb="108">
      <t>ヒョウ</t>
    </rPh>
    <rPh sb="177" eb="179">
      <t>コンゴ</t>
    </rPh>
    <rPh sb="180" eb="182">
      <t>シシュツ</t>
    </rPh>
    <rPh sb="183" eb="185">
      <t>ヨクセイ</t>
    </rPh>
    <phoneticPr fontId="4"/>
  </si>
  <si>
    <t>①100％を上回り黒字となっています。今後もこの水準を維持できるよう歳出の削減と収入の確保に努め、経営改善を図っていきます。
②黒字であるため、累積欠損金はありません。
③④流動比率は100％を下回っていますが、平均値を上回っています。なお、企業債残高対事業規模比率は平均値を下回っています。公共下水道と同様に財源の多くを企業債に依存しているため、今後の投資規模については、適切であるかを分析し、各年度における償還額の範囲内での借入を原則とし、企業債残高の縮減に努めます。
⑤経費回収率は、平均値を下回っており、低い水準であるため、今後も使用料対象経費の削減や水洗化促進による収入確保に努めます。
⑥資本費（※減価償却費と企業債利子）が過大であることが高い数値の要因です。今後は、整備方針の見直しなどを行うことにより、資本費の更なる減額に努めます。
⑦特定環境保全公共下水道としては、単独の終末処理場を保有していないため、数値が入っていません。
⑧本市の下水道事業が整備途上であるため、平均値よりも低い水準にあります。今後も公共用水域の水質保全や使用料収入の確保のために、各種媒体を用いた周知や未接続世帯への戸別訪問を継続していきます。</t>
    <rPh sb="87" eb="89">
      <t>リュウドウ</t>
    </rPh>
    <rPh sb="89" eb="91">
      <t>ヒリツ</t>
    </rPh>
    <rPh sb="97" eb="99">
      <t>シタマワ</t>
    </rPh>
    <rPh sb="110" eb="112">
      <t>ウワマワ</t>
    </rPh>
    <rPh sb="133" eb="135">
      <t>キギョウ</t>
    </rPh>
    <rPh sb="135" eb="136">
      <t>サイ</t>
    </rPh>
    <rPh sb="136" eb="138">
      <t>ザンダカ</t>
    </rPh>
    <rPh sb="138" eb="139">
      <t>タイ</t>
    </rPh>
    <rPh sb="139" eb="141">
      <t>ジギョウ</t>
    </rPh>
    <rPh sb="141" eb="143">
      <t>キボ</t>
    </rPh>
    <rPh sb="143" eb="145">
      <t>ヒリツ</t>
    </rPh>
    <rPh sb="146" eb="149">
      <t>ヘイキンチ</t>
    </rPh>
    <rPh sb="150" eb="152">
      <t>シタマワ</t>
    </rPh>
    <rPh sb="158" eb="160">
      <t>コウキョウ</t>
    </rPh>
    <rPh sb="160" eb="163">
      <t>ゲスイドウ</t>
    </rPh>
    <rPh sb="164" eb="166">
      <t>ドウヨウ</t>
    </rPh>
    <rPh sb="167" eb="168">
      <t>ザイ</t>
    </rPh>
    <rPh sb="168" eb="169">
      <t>ゲン</t>
    </rPh>
    <rPh sb="170" eb="171">
      <t>オオ</t>
    </rPh>
    <rPh sb="173" eb="175">
      <t>キギョウ</t>
    </rPh>
    <rPh sb="175" eb="176">
      <t>サイ</t>
    </rPh>
    <rPh sb="177" eb="179">
      <t>イゾン</t>
    </rPh>
    <rPh sb="186" eb="188">
      <t>コンゴ</t>
    </rPh>
    <rPh sb="189" eb="191">
      <t>トウシ</t>
    </rPh>
    <rPh sb="191" eb="193">
      <t>キボ</t>
    </rPh>
    <rPh sb="199" eb="201">
      <t>テキセツ</t>
    </rPh>
    <rPh sb="206" eb="208">
      <t>ブンセキ</t>
    </rPh>
    <rPh sb="210" eb="213">
      <t>カクネンド</t>
    </rPh>
    <rPh sb="217" eb="219">
      <t>ショウカン</t>
    </rPh>
    <rPh sb="219" eb="220">
      <t>ガク</t>
    </rPh>
    <rPh sb="221" eb="224">
      <t>ハンイナイ</t>
    </rPh>
    <rPh sb="226" eb="228">
      <t>カリイレ</t>
    </rPh>
    <rPh sb="229" eb="231">
      <t>ゲンソク</t>
    </rPh>
    <rPh sb="234" eb="236">
      <t>キギョウ</t>
    </rPh>
    <rPh sb="236" eb="237">
      <t>サイ</t>
    </rPh>
    <rPh sb="237" eb="239">
      <t>ザンダカ</t>
    </rPh>
    <rPh sb="240" eb="242">
      <t>シュクゲン</t>
    </rPh>
    <rPh sb="243" eb="244">
      <t>ツト</t>
    </rPh>
    <rPh sb="250" eb="252">
      <t>ケイヒ</t>
    </rPh>
    <rPh sb="252" eb="254">
      <t>カイシュウ</t>
    </rPh>
    <rPh sb="254" eb="255">
      <t>リツ</t>
    </rPh>
    <rPh sb="257" eb="260">
      <t>ヘイキンチ</t>
    </rPh>
    <rPh sb="261" eb="262">
      <t>シタ</t>
    </rPh>
    <rPh sb="268" eb="269">
      <t>ヒク</t>
    </rPh>
    <rPh sb="270" eb="272">
      <t>スイジュン</t>
    </rPh>
    <rPh sb="278" eb="280">
      <t>コンゴ</t>
    </rPh>
    <rPh sb="281" eb="283">
      <t>シヨウ</t>
    </rPh>
    <rPh sb="283" eb="284">
      <t>リョウ</t>
    </rPh>
    <rPh sb="284" eb="286">
      <t>タイショウ</t>
    </rPh>
    <rPh sb="286" eb="288">
      <t>ケイヒ</t>
    </rPh>
    <rPh sb="289" eb="291">
      <t>サクゲン</t>
    </rPh>
    <rPh sb="292" eb="295">
      <t>スイセンカ</t>
    </rPh>
    <rPh sb="295" eb="297">
      <t>ソクシン</t>
    </rPh>
    <rPh sb="300" eb="302">
      <t>シュウニュウ</t>
    </rPh>
    <rPh sb="302" eb="304">
      <t>カクホ</t>
    </rPh>
    <rPh sb="305" eb="306">
      <t>ツト</t>
    </rPh>
    <rPh sb="388" eb="390">
      <t>トクテイ</t>
    </rPh>
    <rPh sb="390" eb="392">
      <t>カンキョウ</t>
    </rPh>
    <rPh sb="392" eb="394">
      <t>ホゼン</t>
    </rPh>
    <rPh sb="394" eb="396">
      <t>コウキョウ</t>
    </rPh>
    <rPh sb="396" eb="399">
      <t>ゲスイドウ</t>
    </rPh>
    <rPh sb="404" eb="406">
      <t>タンドク</t>
    </rPh>
    <rPh sb="407" eb="409">
      <t>シュウマツ</t>
    </rPh>
    <rPh sb="409" eb="412">
      <t>ショリジョウ</t>
    </rPh>
    <rPh sb="413" eb="415">
      <t>ホユウ</t>
    </rPh>
    <rPh sb="423" eb="425">
      <t>スウチ</t>
    </rPh>
    <rPh sb="426" eb="427">
      <t>ハイ</t>
    </rPh>
    <rPh sb="471" eb="47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</si>
</sst>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03-4E2A-AA08-EF53EA148418}"/>
            </c:ext>
          </c:extLst>
        </c:ser>
        <c:dLbls>
          <c:showLegendKey val="0"/>
          <c:showVal val="0"/>
          <c:showCatName val="0"/>
          <c:showSerName val="0"/>
          <c:showPercent val="0"/>
          <c:showBubbleSize val="0"/>
        </c:dLbls>
        <c:gapWidth val="150"/>
        <c:axId val="159948168"/>
        <c:axId val="40514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0.26</c:v>
                </c:pt>
                <c:pt idx="3">
                  <c:v>0.09</c:v>
                </c:pt>
                <c:pt idx="4">
                  <c:v>0.09</c:v>
                </c:pt>
              </c:numCache>
            </c:numRef>
          </c:val>
          <c:smooth val="0"/>
          <c:extLst>
            <c:ext xmlns:c16="http://schemas.microsoft.com/office/drawing/2014/chart" uri="{C3380CC4-5D6E-409C-BE32-E72D297353CC}">
              <c16:uniqueId val="{00000001-7D03-4E2A-AA08-EF53EA148418}"/>
            </c:ext>
          </c:extLst>
        </c:ser>
        <c:dLbls>
          <c:showLegendKey val="0"/>
          <c:showVal val="0"/>
          <c:showCatName val="0"/>
          <c:showSerName val="0"/>
          <c:showPercent val="0"/>
          <c:showBubbleSize val="0"/>
        </c:dLbls>
        <c:marker val="1"/>
        <c:smooth val="0"/>
        <c:axId val="159948168"/>
        <c:axId val="405143600"/>
      </c:lineChart>
      <c:dateAx>
        <c:axId val="159948168"/>
        <c:scaling>
          <c:orientation val="minMax"/>
        </c:scaling>
        <c:delete val="1"/>
        <c:axPos val="b"/>
        <c:numFmt formatCode="ge" sourceLinked="1"/>
        <c:majorTickMark val="none"/>
        <c:minorTickMark val="none"/>
        <c:tickLblPos val="none"/>
        <c:crossAx val="405143600"/>
        <c:crosses val="autoZero"/>
        <c:auto val="1"/>
        <c:lblOffset val="100"/>
        <c:baseTimeUnit val="years"/>
      </c:dateAx>
      <c:valAx>
        <c:axId val="40514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4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72-41A9-B3B0-3B33E76EB3CB}"/>
            </c:ext>
          </c:extLst>
        </c:ser>
        <c:dLbls>
          <c:showLegendKey val="0"/>
          <c:showVal val="0"/>
          <c:showCatName val="0"/>
          <c:showSerName val="0"/>
          <c:showPercent val="0"/>
          <c:showBubbleSize val="0"/>
        </c:dLbls>
        <c:gapWidth val="150"/>
        <c:axId val="401797296"/>
        <c:axId val="40179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36.65</c:v>
                </c:pt>
                <c:pt idx="3">
                  <c:v>42.9</c:v>
                </c:pt>
                <c:pt idx="4">
                  <c:v>43.36</c:v>
                </c:pt>
              </c:numCache>
            </c:numRef>
          </c:val>
          <c:smooth val="0"/>
          <c:extLst>
            <c:ext xmlns:c16="http://schemas.microsoft.com/office/drawing/2014/chart" uri="{C3380CC4-5D6E-409C-BE32-E72D297353CC}">
              <c16:uniqueId val="{00000001-8E72-41A9-B3B0-3B33E76EB3CB}"/>
            </c:ext>
          </c:extLst>
        </c:ser>
        <c:dLbls>
          <c:showLegendKey val="0"/>
          <c:showVal val="0"/>
          <c:showCatName val="0"/>
          <c:showSerName val="0"/>
          <c:showPercent val="0"/>
          <c:showBubbleSize val="0"/>
        </c:dLbls>
        <c:marker val="1"/>
        <c:smooth val="0"/>
        <c:axId val="401797296"/>
        <c:axId val="401797688"/>
      </c:lineChart>
      <c:dateAx>
        <c:axId val="401797296"/>
        <c:scaling>
          <c:orientation val="minMax"/>
        </c:scaling>
        <c:delete val="1"/>
        <c:axPos val="b"/>
        <c:numFmt formatCode="ge" sourceLinked="1"/>
        <c:majorTickMark val="none"/>
        <c:minorTickMark val="none"/>
        <c:tickLblPos val="none"/>
        <c:crossAx val="401797688"/>
        <c:crosses val="autoZero"/>
        <c:auto val="1"/>
        <c:lblOffset val="100"/>
        <c:baseTimeUnit val="years"/>
      </c:dateAx>
      <c:valAx>
        <c:axId val="40179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9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74.23</c:v>
                </c:pt>
                <c:pt idx="3">
                  <c:v>75.180000000000007</c:v>
                </c:pt>
                <c:pt idx="4">
                  <c:v>76.239999999999995</c:v>
                </c:pt>
              </c:numCache>
            </c:numRef>
          </c:val>
          <c:extLst>
            <c:ext xmlns:c16="http://schemas.microsoft.com/office/drawing/2014/chart" uri="{C3380CC4-5D6E-409C-BE32-E72D297353CC}">
              <c16:uniqueId val="{00000000-E5B1-46CB-89B3-641E07A53EDC}"/>
            </c:ext>
          </c:extLst>
        </c:ser>
        <c:dLbls>
          <c:showLegendKey val="0"/>
          <c:showVal val="0"/>
          <c:showCatName val="0"/>
          <c:showSerName val="0"/>
          <c:showPercent val="0"/>
          <c:showBubbleSize val="0"/>
        </c:dLbls>
        <c:gapWidth val="150"/>
        <c:axId val="401798864"/>
        <c:axId val="11905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68.83</c:v>
                </c:pt>
                <c:pt idx="3">
                  <c:v>83.5</c:v>
                </c:pt>
                <c:pt idx="4">
                  <c:v>83.06</c:v>
                </c:pt>
              </c:numCache>
            </c:numRef>
          </c:val>
          <c:smooth val="0"/>
          <c:extLst>
            <c:ext xmlns:c16="http://schemas.microsoft.com/office/drawing/2014/chart" uri="{C3380CC4-5D6E-409C-BE32-E72D297353CC}">
              <c16:uniqueId val="{00000001-E5B1-46CB-89B3-641E07A53EDC}"/>
            </c:ext>
          </c:extLst>
        </c:ser>
        <c:dLbls>
          <c:showLegendKey val="0"/>
          <c:showVal val="0"/>
          <c:showCatName val="0"/>
          <c:showSerName val="0"/>
          <c:showPercent val="0"/>
          <c:showBubbleSize val="0"/>
        </c:dLbls>
        <c:marker val="1"/>
        <c:smooth val="0"/>
        <c:axId val="401798864"/>
        <c:axId val="119052936"/>
      </c:lineChart>
      <c:dateAx>
        <c:axId val="401798864"/>
        <c:scaling>
          <c:orientation val="minMax"/>
        </c:scaling>
        <c:delete val="1"/>
        <c:axPos val="b"/>
        <c:numFmt formatCode="ge" sourceLinked="1"/>
        <c:majorTickMark val="none"/>
        <c:minorTickMark val="none"/>
        <c:tickLblPos val="none"/>
        <c:crossAx val="119052936"/>
        <c:crosses val="autoZero"/>
        <c:auto val="1"/>
        <c:lblOffset val="100"/>
        <c:baseTimeUnit val="years"/>
      </c:dateAx>
      <c:valAx>
        <c:axId val="11905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9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94.14</c:v>
                </c:pt>
                <c:pt idx="3">
                  <c:v>109.99</c:v>
                </c:pt>
                <c:pt idx="4">
                  <c:v>118.04</c:v>
                </c:pt>
              </c:numCache>
            </c:numRef>
          </c:val>
          <c:extLst>
            <c:ext xmlns:c16="http://schemas.microsoft.com/office/drawing/2014/chart" uri="{C3380CC4-5D6E-409C-BE32-E72D297353CC}">
              <c16:uniqueId val="{00000000-DDCD-4D81-9962-C6C87194F517}"/>
            </c:ext>
          </c:extLst>
        </c:ser>
        <c:dLbls>
          <c:showLegendKey val="0"/>
          <c:showVal val="0"/>
          <c:showCatName val="0"/>
          <c:showSerName val="0"/>
          <c:showPercent val="0"/>
          <c:showBubbleSize val="0"/>
        </c:dLbls>
        <c:gapWidth val="150"/>
        <c:axId val="405144776"/>
        <c:axId val="40514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98.32</c:v>
                </c:pt>
                <c:pt idx="3">
                  <c:v>100.85</c:v>
                </c:pt>
                <c:pt idx="4">
                  <c:v>102.13</c:v>
                </c:pt>
              </c:numCache>
            </c:numRef>
          </c:val>
          <c:smooth val="0"/>
          <c:extLst>
            <c:ext xmlns:c16="http://schemas.microsoft.com/office/drawing/2014/chart" uri="{C3380CC4-5D6E-409C-BE32-E72D297353CC}">
              <c16:uniqueId val="{00000001-DDCD-4D81-9962-C6C87194F517}"/>
            </c:ext>
          </c:extLst>
        </c:ser>
        <c:dLbls>
          <c:showLegendKey val="0"/>
          <c:showVal val="0"/>
          <c:showCatName val="0"/>
          <c:showSerName val="0"/>
          <c:showPercent val="0"/>
          <c:showBubbleSize val="0"/>
        </c:dLbls>
        <c:marker val="1"/>
        <c:smooth val="0"/>
        <c:axId val="405144776"/>
        <c:axId val="405145168"/>
      </c:lineChart>
      <c:dateAx>
        <c:axId val="405144776"/>
        <c:scaling>
          <c:orientation val="minMax"/>
        </c:scaling>
        <c:delete val="1"/>
        <c:axPos val="b"/>
        <c:numFmt formatCode="ge" sourceLinked="1"/>
        <c:majorTickMark val="none"/>
        <c:minorTickMark val="none"/>
        <c:tickLblPos val="none"/>
        <c:crossAx val="405145168"/>
        <c:crosses val="autoZero"/>
        <c:auto val="1"/>
        <c:lblOffset val="100"/>
        <c:baseTimeUnit val="years"/>
      </c:dateAx>
      <c:valAx>
        <c:axId val="40514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2.68</c:v>
                </c:pt>
                <c:pt idx="3">
                  <c:v>5.24</c:v>
                </c:pt>
                <c:pt idx="4">
                  <c:v>7.36</c:v>
                </c:pt>
              </c:numCache>
            </c:numRef>
          </c:val>
          <c:extLst>
            <c:ext xmlns:c16="http://schemas.microsoft.com/office/drawing/2014/chart" uri="{C3380CC4-5D6E-409C-BE32-E72D297353CC}">
              <c16:uniqueId val="{00000000-E6B6-467E-A5E8-E8A972B0A918}"/>
            </c:ext>
          </c:extLst>
        </c:ser>
        <c:dLbls>
          <c:showLegendKey val="0"/>
          <c:showVal val="0"/>
          <c:showCatName val="0"/>
          <c:showSerName val="0"/>
          <c:showPercent val="0"/>
          <c:showBubbleSize val="0"/>
        </c:dLbls>
        <c:gapWidth val="150"/>
        <c:axId val="71493664"/>
        <c:axId val="7149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17.72</c:v>
                </c:pt>
                <c:pt idx="3">
                  <c:v>22.77</c:v>
                </c:pt>
                <c:pt idx="4">
                  <c:v>23.93</c:v>
                </c:pt>
              </c:numCache>
            </c:numRef>
          </c:val>
          <c:smooth val="0"/>
          <c:extLst>
            <c:ext xmlns:c16="http://schemas.microsoft.com/office/drawing/2014/chart" uri="{C3380CC4-5D6E-409C-BE32-E72D297353CC}">
              <c16:uniqueId val="{00000001-E6B6-467E-A5E8-E8A972B0A918}"/>
            </c:ext>
          </c:extLst>
        </c:ser>
        <c:dLbls>
          <c:showLegendKey val="0"/>
          <c:showVal val="0"/>
          <c:showCatName val="0"/>
          <c:showSerName val="0"/>
          <c:showPercent val="0"/>
          <c:showBubbleSize val="0"/>
        </c:dLbls>
        <c:marker val="1"/>
        <c:smooth val="0"/>
        <c:axId val="71493664"/>
        <c:axId val="71494056"/>
      </c:lineChart>
      <c:dateAx>
        <c:axId val="71493664"/>
        <c:scaling>
          <c:orientation val="minMax"/>
        </c:scaling>
        <c:delete val="1"/>
        <c:axPos val="b"/>
        <c:numFmt formatCode="ge" sourceLinked="1"/>
        <c:majorTickMark val="none"/>
        <c:minorTickMark val="none"/>
        <c:tickLblPos val="none"/>
        <c:crossAx val="71494056"/>
        <c:crosses val="autoZero"/>
        <c:auto val="1"/>
        <c:lblOffset val="100"/>
        <c:baseTimeUnit val="years"/>
      </c:dateAx>
      <c:valAx>
        <c:axId val="7149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18-401B-8D6A-ABC98834A1A0}"/>
            </c:ext>
          </c:extLst>
        </c:ser>
        <c:dLbls>
          <c:showLegendKey val="0"/>
          <c:showVal val="0"/>
          <c:showCatName val="0"/>
          <c:showSerName val="0"/>
          <c:showPercent val="0"/>
          <c:showBubbleSize val="0"/>
        </c:dLbls>
        <c:gapWidth val="150"/>
        <c:axId val="402637752"/>
        <c:axId val="40263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A18-401B-8D6A-ABC98834A1A0}"/>
            </c:ext>
          </c:extLst>
        </c:ser>
        <c:dLbls>
          <c:showLegendKey val="0"/>
          <c:showVal val="0"/>
          <c:showCatName val="0"/>
          <c:showSerName val="0"/>
          <c:showPercent val="0"/>
          <c:showBubbleSize val="0"/>
        </c:dLbls>
        <c:marker val="1"/>
        <c:smooth val="0"/>
        <c:axId val="402637752"/>
        <c:axId val="402638144"/>
      </c:lineChart>
      <c:dateAx>
        <c:axId val="402637752"/>
        <c:scaling>
          <c:orientation val="minMax"/>
        </c:scaling>
        <c:delete val="1"/>
        <c:axPos val="b"/>
        <c:numFmt formatCode="ge" sourceLinked="1"/>
        <c:majorTickMark val="none"/>
        <c:minorTickMark val="none"/>
        <c:tickLblPos val="none"/>
        <c:crossAx val="402638144"/>
        <c:crosses val="autoZero"/>
        <c:auto val="1"/>
        <c:lblOffset val="100"/>
        <c:baseTimeUnit val="years"/>
      </c:dateAx>
      <c:valAx>
        <c:axId val="4026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3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17.48</c:v>
                </c:pt>
                <c:pt idx="3" formatCode="#,##0.00;&quot;△&quot;#,##0.00">
                  <c:v>0</c:v>
                </c:pt>
                <c:pt idx="4" formatCode="#,##0.00;&quot;△&quot;#,##0.00">
                  <c:v>0</c:v>
                </c:pt>
              </c:numCache>
            </c:numRef>
          </c:val>
          <c:extLst>
            <c:ext xmlns:c16="http://schemas.microsoft.com/office/drawing/2014/chart" uri="{C3380CC4-5D6E-409C-BE32-E72D297353CC}">
              <c16:uniqueId val="{00000000-854B-498D-ABB4-63B2B2986A9F}"/>
            </c:ext>
          </c:extLst>
        </c:ser>
        <c:dLbls>
          <c:showLegendKey val="0"/>
          <c:showVal val="0"/>
          <c:showCatName val="0"/>
          <c:showSerName val="0"/>
          <c:showPercent val="0"/>
          <c:showBubbleSize val="0"/>
        </c:dLbls>
        <c:gapWidth val="150"/>
        <c:axId val="402639320"/>
        <c:axId val="4026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201.29</c:v>
                </c:pt>
                <c:pt idx="3">
                  <c:v>110.77</c:v>
                </c:pt>
                <c:pt idx="4">
                  <c:v>109.51</c:v>
                </c:pt>
              </c:numCache>
            </c:numRef>
          </c:val>
          <c:smooth val="0"/>
          <c:extLst>
            <c:ext xmlns:c16="http://schemas.microsoft.com/office/drawing/2014/chart" uri="{C3380CC4-5D6E-409C-BE32-E72D297353CC}">
              <c16:uniqueId val="{00000001-854B-498D-ABB4-63B2B2986A9F}"/>
            </c:ext>
          </c:extLst>
        </c:ser>
        <c:dLbls>
          <c:showLegendKey val="0"/>
          <c:showVal val="0"/>
          <c:showCatName val="0"/>
          <c:showSerName val="0"/>
          <c:showPercent val="0"/>
          <c:showBubbleSize val="0"/>
        </c:dLbls>
        <c:marker val="1"/>
        <c:smooth val="0"/>
        <c:axId val="402639320"/>
        <c:axId val="402639712"/>
      </c:lineChart>
      <c:dateAx>
        <c:axId val="402639320"/>
        <c:scaling>
          <c:orientation val="minMax"/>
        </c:scaling>
        <c:delete val="1"/>
        <c:axPos val="b"/>
        <c:numFmt formatCode="ge" sourceLinked="1"/>
        <c:majorTickMark val="none"/>
        <c:minorTickMark val="none"/>
        <c:tickLblPos val="none"/>
        <c:crossAx val="402639712"/>
        <c:crosses val="autoZero"/>
        <c:auto val="1"/>
        <c:lblOffset val="100"/>
        <c:baseTimeUnit val="years"/>
      </c:dateAx>
      <c:valAx>
        <c:axId val="4026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3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53.25</c:v>
                </c:pt>
                <c:pt idx="3">
                  <c:v>77.260000000000005</c:v>
                </c:pt>
                <c:pt idx="4">
                  <c:v>71.099999999999994</c:v>
                </c:pt>
              </c:numCache>
            </c:numRef>
          </c:val>
          <c:extLst>
            <c:ext xmlns:c16="http://schemas.microsoft.com/office/drawing/2014/chart" uri="{C3380CC4-5D6E-409C-BE32-E72D297353CC}">
              <c16:uniqueId val="{00000000-888C-47D2-9BBB-97BD5C122136}"/>
            </c:ext>
          </c:extLst>
        </c:ser>
        <c:dLbls>
          <c:showLegendKey val="0"/>
          <c:showVal val="0"/>
          <c:showCatName val="0"/>
          <c:showSerName val="0"/>
          <c:showPercent val="0"/>
          <c:showBubbleSize val="0"/>
        </c:dLbls>
        <c:gapWidth val="150"/>
        <c:axId val="402640888"/>
        <c:axId val="40182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81.19</c:v>
                </c:pt>
                <c:pt idx="3">
                  <c:v>46.78</c:v>
                </c:pt>
                <c:pt idx="4">
                  <c:v>47.44</c:v>
                </c:pt>
              </c:numCache>
            </c:numRef>
          </c:val>
          <c:smooth val="0"/>
          <c:extLst>
            <c:ext xmlns:c16="http://schemas.microsoft.com/office/drawing/2014/chart" uri="{C3380CC4-5D6E-409C-BE32-E72D297353CC}">
              <c16:uniqueId val="{00000001-888C-47D2-9BBB-97BD5C122136}"/>
            </c:ext>
          </c:extLst>
        </c:ser>
        <c:dLbls>
          <c:showLegendKey val="0"/>
          <c:showVal val="0"/>
          <c:showCatName val="0"/>
          <c:showSerName val="0"/>
          <c:showPercent val="0"/>
          <c:showBubbleSize val="0"/>
        </c:dLbls>
        <c:marker val="1"/>
        <c:smooth val="0"/>
        <c:axId val="402640888"/>
        <c:axId val="401823016"/>
      </c:lineChart>
      <c:dateAx>
        <c:axId val="402640888"/>
        <c:scaling>
          <c:orientation val="minMax"/>
        </c:scaling>
        <c:delete val="1"/>
        <c:axPos val="b"/>
        <c:numFmt formatCode="ge" sourceLinked="1"/>
        <c:majorTickMark val="none"/>
        <c:minorTickMark val="none"/>
        <c:tickLblPos val="none"/>
        <c:crossAx val="401823016"/>
        <c:crosses val="autoZero"/>
        <c:auto val="1"/>
        <c:lblOffset val="100"/>
        <c:baseTimeUnit val="years"/>
      </c:dateAx>
      <c:valAx>
        <c:axId val="40182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4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768.49</c:v>
                </c:pt>
                <c:pt idx="3">
                  <c:v>793.21</c:v>
                </c:pt>
                <c:pt idx="4">
                  <c:v>849.86</c:v>
                </c:pt>
              </c:numCache>
            </c:numRef>
          </c:val>
          <c:extLst>
            <c:ext xmlns:c16="http://schemas.microsoft.com/office/drawing/2014/chart" uri="{C3380CC4-5D6E-409C-BE32-E72D297353CC}">
              <c16:uniqueId val="{00000000-550F-4A55-B2E2-3737C4ED725C}"/>
            </c:ext>
          </c:extLst>
        </c:ser>
        <c:dLbls>
          <c:showLegendKey val="0"/>
          <c:showVal val="0"/>
          <c:showCatName val="0"/>
          <c:showSerName val="0"/>
          <c:showPercent val="0"/>
          <c:showBubbleSize val="0"/>
        </c:dLbls>
        <c:gapWidth val="150"/>
        <c:axId val="401824192"/>
        <c:axId val="40182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1673.47</c:v>
                </c:pt>
                <c:pt idx="3">
                  <c:v>1298.9100000000001</c:v>
                </c:pt>
                <c:pt idx="4">
                  <c:v>1243.71</c:v>
                </c:pt>
              </c:numCache>
            </c:numRef>
          </c:val>
          <c:smooth val="0"/>
          <c:extLst>
            <c:ext xmlns:c16="http://schemas.microsoft.com/office/drawing/2014/chart" uri="{C3380CC4-5D6E-409C-BE32-E72D297353CC}">
              <c16:uniqueId val="{00000001-550F-4A55-B2E2-3737C4ED725C}"/>
            </c:ext>
          </c:extLst>
        </c:ser>
        <c:dLbls>
          <c:showLegendKey val="0"/>
          <c:showVal val="0"/>
          <c:showCatName val="0"/>
          <c:showSerName val="0"/>
          <c:showPercent val="0"/>
          <c:showBubbleSize val="0"/>
        </c:dLbls>
        <c:marker val="1"/>
        <c:smooth val="0"/>
        <c:axId val="401824192"/>
        <c:axId val="401824584"/>
      </c:lineChart>
      <c:dateAx>
        <c:axId val="401824192"/>
        <c:scaling>
          <c:orientation val="minMax"/>
        </c:scaling>
        <c:delete val="1"/>
        <c:axPos val="b"/>
        <c:numFmt formatCode="ge" sourceLinked="1"/>
        <c:majorTickMark val="none"/>
        <c:minorTickMark val="none"/>
        <c:tickLblPos val="none"/>
        <c:crossAx val="401824584"/>
        <c:crosses val="autoZero"/>
        <c:auto val="1"/>
        <c:lblOffset val="100"/>
        <c:baseTimeUnit val="years"/>
      </c:dateAx>
      <c:valAx>
        <c:axId val="40182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60.26</c:v>
                </c:pt>
                <c:pt idx="3">
                  <c:v>59.42</c:v>
                </c:pt>
                <c:pt idx="4">
                  <c:v>71.8</c:v>
                </c:pt>
              </c:numCache>
            </c:numRef>
          </c:val>
          <c:extLst>
            <c:ext xmlns:c16="http://schemas.microsoft.com/office/drawing/2014/chart" uri="{C3380CC4-5D6E-409C-BE32-E72D297353CC}">
              <c16:uniqueId val="{00000000-3369-4E4C-83F7-A944EFA5F869}"/>
            </c:ext>
          </c:extLst>
        </c:ser>
        <c:dLbls>
          <c:showLegendKey val="0"/>
          <c:showVal val="0"/>
          <c:showCatName val="0"/>
          <c:showSerName val="0"/>
          <c:showPercent val="0"/>
          <c:showBubbleSize val="0"/>
        </c:dLbls>
        <c:gapWidth val="150"/>
        <c:axId val="401825760"/>
        <c:axId val="40182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49.22</c:v>
                </c:pt>
                <c:pt idx="3">
                  <c:v>69.87</c:v>
                </c:pt>
                <c:pt idx="4">
                  <c:v>74.3</c:v>
                </c:pt>
              </c:numCache>
            </c:numRef>
          </c:val>
          <c:smooth val="0"/>
          <c:extLst>
            <c:ext xmlns:c16="http://schemas.microsoft.com/office/drawing/2014/chart" uri="{C3380CC4-5D6E-409C-BE32-E72D297353CC}">
              <c16:uniqueId val="{00000001-3369-4E4C-83F7-A944EFA5F869}"/>
            </c:ext>
          </c:extLst>
        </c:ser>
        <c:dLbls>
          <c:showLegendKey val="0"/>
          <c:showVal val="0"/>
          <c:showCatName val="0"/>
          <c:showSerName val="0"/>
          <c:showPercent val="0"/>
          <c:showBubbleSize val="0"/>
        </c:dLbls>
        <c:marker val="1"/>
        <c:smooth val="0"/>
        <c:axId val="401825760"/>
        <c:axId val="401826152"/>
      </c:lineChart>
      <c:dateAx>
        <c:axId val="401825760"/>
        <c:scaling>
          <c:orientation val="minMax"/>
        </c:scaling>
        <c:delete val="1"/>
        <c:axPos val="b"/>
        <c:numFmt formatCode="ge" sourceLinked="1"/>
        <c:majorTickMark val="none"/>
        <c:minorTickMark val="none"/>
        <c:tickLblPos val="none"/>
        <c:crossAx val="401826152"/>
        <c:crosses val="autoZero"/>
        <c:auto val="1"/>
        <c:lblOffset val="100"/>
        <c:baseTimeUnit val="years"/>
      </c:dateAx>
      <c:valAx>
        <c:axId val="40182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287.23</c:v>
                </c:pt>
                <c:pt idx="3">
                  <c:v>291.94</c:v>
                </c:pt>
                <c:pt idx="4">
                  <c:v>241.88</c:v>
                </c:pt>
              </c:numCache>
            </c:numRef>
          </c:val>
          <c:extLst>
            <c:ext xmlns:c16="http://schemas.microsoft.com/office/drawing/2014/chart" uri="{C3380CC4-5D6E-409C-BE32-E72D297353CC}">
              <c16:uniqueId val="{00000000-271F-410A-A008-630C856F2121}"/>
            </c:ext>
          </c:extLst>
        </c:ser>
        <c:dLbls>
          <c:showLegendKey val="0"/>
          <c:showVal val="0"/>
          <c:showCatName val="0"/>
          <c:showSerName val="0"/>
          <c:showPercent val="0"/>
          <c:showBubbleSize val="0"/>
        </c:dLbls>
        <c:gapWidth val="150"/>
        <c:axId val="401795728"/>
        <c:axId val="40179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332.02</c:v>
                </c:pt>
                <c:pt idx="3">
                  <c:v>234.96</c:v>
                </c:pt>
                <c:pt idx="4">
                  <c:v>221.81</c:v>
                </c:pt>
              </c:numCache>
            </c:numRef>
          </c:val>
          <c:smooth val="0"/>
          <c:extLst>
            <c:ext xmlns:c16="http://schemas.microsoft.com/office/drawing/2014/chart" uri="{C3380CC4-5D6E-409C-BE32-E72D297353CC}">
              <c16:uniqueId val="{00000001-271F-410A-A008-630C856F2121}"/>
            </c:ext>
          </c:extLst>
        </c:ser>
        <c:dLbls>
          <c:showLegendKey val="0"/>
          <c:showVal val="0"/>
          <c:showCatName val="0"/>
          <c:showSerName val="0"/>
          <c:showPercent val="0"/>
          <c:showBubbleSize val="0"/>
        </c:dLbls>
        <c:marker val="1"/>
        <c:smooth val="0"/>
        <c:axId val="401795728"/>
        <c:axId val="401796120"/>
      </c:lineChart>
      <c:dateAx>
        <c:axId val="401795728"/>
        <c:scaling>
          <c:orientation val="minMax"/>
        </c:scaling>
        <c:delete val="1"/>
        <c:axPos val="b"/>
        <c:numFmt formatCode="ge" sourceLinked="1"/>
        <c:majorTickMark val="none"/>
        <c:minorTickMark val="none"/>
        <c:tickLblPos val="none"/>
        <c:crossAx val="401796120"/>
        <c:crosses val="autoZero"/>
        <c:auto val="1"/>
        <c:lblOffset val="100"/>
        <c:baseTimeUnit val="years"/>
      </c:dateAx>
      <c:valAx>
        <c:axId val="40179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9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4" zoomScale="80" zoomScaleNormal="8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八代市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129029</v>
      </c>
      <c r="AM8" s="50"/>
      <c r="AN8" s="50"/>
      <c r="AO8" s="50"/>
      <c r="AP8" s="50"/>
      <c r="AQ8" s="50"/>
      <c r="AR8" s="50"/>
      <c r="AS8" s="50"/>
      <c r="AT8" s="45">
        <f>データ!T6</f>
        <v>681.36</v>
      </c>
      <c r="AU8" s="45"/>
      <c r="AV8" s="45"/>
      <c r="AW8" s="45"/>
      <c r="AX8" s="45"/>
      <c r="AY8" s="45"/>
      <c r="AZ8" s="45"/>
      <c r="BA8" s="45"/>
      <c r="BB8" s="45">
        <f>データ!U6</f>
        <v>189.37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44.81</v>
      </c>
      <c r="J10" s="45"/>
      <c r="K10" s="45"/>
      <c r="L10" s="45"/>
      <c r="M10" s="45"/>
      <c r="N10" s="45"/>
      <c r="O10" s="45"/>
      <c r="P10" s="45">
        <f>データ!P6</f>
        <v>5.15</v>
      </c>
      <c r="Q10" s="45"/>
      <c r="R10" s="45"/>
      <c r="S10" s="45"/>
      <c r="T10" s="45"/>
      <c r="U10" s="45"/>
      <c r="V10" s="45"/>
      <c r="W10" s="45">
        <f>データ!Q6</f>
        <v>92.54</v>
      </c>
      <c r="X10" s="45"/>
      <c r="Y10" s="45"/>
      <c r="Z10" s="45"/>
      <c r="AA10" s="45"/>
      <c r="AB10" s="45"/>
      <c r="AC10" s="45"/>
      <c r="AD10" s="50">
        <f>データ!R6</f>
        <v>3470</v>
      </c>
      <c r="AE10" s="50"/>
      <c r="AF10" s="50"/>
      <c r="AG10" s="50"/>
      <c r="AH10" s="50"/>
      <c r="AI10" s="50"/>
      <c r="AJ10" s="50"/>
      <c r="AK10" s="2"/>
      <c r="AL10" s="50">
        <f>データ!V6</f>
        <v>6603</v>
      </c>
      <c r="AM10" s="50"/>
      <c r="AN10" s="50"/>
      <c r="AO10" s="50"/>
      <c r="AP10" s="50"/>
      <c r="AQ10" s="50"/>
      <c r="AR10" s="50"/>
      <c r="AS10" s="50"/>
      <c r="AT10" s="45">
        <f>データ!W6</f>
        <v>2.06</v>
      </c>
      <c r="AU10" s="45"/>
      <c r="AV10" s="45"/>
      <c r="AW10" s="45"/>
      <c r="AX10" s="45"/>
      <c r="AY10" s="45"/>
      <c r="AZ10" s="45"/>
      <c r="BA10" s="45"/>
      <c r="BB10" s="45">
        <f>データ!X6</f>
        <v>3205.34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k5AiPV6hsA/JwpI3UzAXkEXxbodsqhRxMxKdw+tg04NCojW74p6q9XI910wapGy1moXRJIgjqKlOLTxDkgAnfA==" saltValue="YAkFNcKIW9nju3DRESV5L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432024</v>
      </c>
      <c r="D6" s="33">
        <f t="shared" si="3"/>
        <v>46</v>
      </c>
      <c r="E6" s="33">
        <f t="shared" si="3"/>
        <v>17</v>
      </c>
      <c r="F6" s="33">
        <f t="shared" si="3"/>
        <v>4</v>
      </c>
      <c r="G6" s="33">
        <f t="shared" si="3"/>
        <v>0</v>
      </c>
      <c r="H6" s="33" t="str">
        <f t="shared" si="3"/>
        <v>熊本県　八代市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44.81</v>
      </c>
      <c r="P6" s="34">
        <f t="shared" si="3"/>
        <v>5.15</v>
      </c>
      <c r="Q6" s="34">
        <f t="shared" si="3"/>
        <v>92.54</v>
      </c>
      <c r="R6" s="34">
        <f t="shared" si="3"/>
        <v>3470</v>
      </c>
      <c r="S6" s="34">
        <f t="shared" si="3"/>
        <v>129029</v>
      </c>
      <c r="T6" s="34">
        <f t="shared" si="3"/>
        <v>681.36</v>
      </c>
      <c r="U6" s="34">
        <f t="shared" si="3"/>
        <v>189.37</v>
      </c>
      <c r="V6" s="34">
        <f t="shared" si="3"/>
        <v>6603</v>
      </c>
      <c r="W6" s="34">
        <f t="shared" si="3"/>
        <v>2.06</v>
      </c>
      <c r="X6" s="34">
        <f t="shared" si="3"/>
        <v>3205.34</v>
      </c>
      <c r="Y6" s="35" t="str">
        <f>IF(Y7="",NA(),Y7)</f>
        <v>-</v>
      </c>
      <c r="Z6" s="35" t="str">
        <f t="shared" ref="Z6:AH6" si="4">IF(Z7="",NA(),Z7)</f>
        <v>-</v>
      </c>
      <c r="AA6" s="35">
        <f t="shared" si="4"/>
        <v>94.14</v>
      </c>
      <c r="AB6" s="35">
        <f t="shared" si="4"/>
        <v>109.99</v>
      </c>
      <c r="AC6" s="35">
        <f t="shared" si="4"/>
        <v>118.04</v>
      </c>
      <c r="AD6" s="35" t="str">
        <f t="shared" si="4"/>
        <v>-</v>
      </c>
      <c r="AE6" s="35" t="str">
        <f t="shared" si="4"/>
        <v>-</v>
      </c>
      <c r="AF6" s="35">
        <f t="shared" si="4"/>
        <v>98.32</v>
      </c>
      <c r="AG6" s="35">
        <f t="shared" si="4"/>
        <v>100.85</v>
      </c>
      <c r="AH6" s="35">
        <f t="shared" si="4"/>
        <v>102.13</v>
      </c>
      <c r="AI6" s="34" t="str">
        <f>IF(AI7="","",IF(AI7="-","【-】","【"&amp;SUBSTITUTE(TEXT(AI7,"#,##0.00"),"-","△")&amp;"】"))</f>
        <v>【102.38】</v>
      </c>
      <c r="AJ6" s="35" t="str">
        <f>IF(AJ7="",NA(),AJ7)</f>
        <v>-</v>
      </c>
      <c r="AK6" s="35" t="str">
        <f t="shared" ref="AK6:AS6" si="5">IF(AK7="",NA(),AK7)</f>
        <v>-</v>
      </c>
      <c r="AL6" s="35">
        <f t="shared" si="5"/>
        <v>17.48</v>
      </c>
      <c r="AM6" s="34">
        <f t="shared" si="5"/>
        <v>0</v>
      </c>
      <c r="AN6" s="34">
        <f t="shared" si="5"/>
        <v>0</v>
      </c>
      <c r="AO6" s="35" t="str">
        <f t="shared" si="5"/>
        <v>-</v>
      </c>
      <c r="AP6" s="35" t="str">
        <f t="shared" si="5"/>
        <v>-</v>
      </c>
      <c r="AQ6" s="35">
        <f t="shared" si="5"/>
        <v>201.29</v>
      </c>
      <c r="AR6" s="35">
        <f t="shared" si="5"/>
        <v>110.77</v>
      </c>
      <c r="AS6" s="35">
        <f t="shared" si="5"/>
        <v>109.51</v>
      </c>
      <c r="AT6" s="34" t="str">
        <f>IF(AT7="","",IF(AT7="-","【-】","【"&amp;SUBSTITUTE(TEXT(AT7,"#,##0.00"),"-","△")&amp;"】"))</f>
        <v>【102.97】</v>
      </c>
      <c r="AU6" s="35" t="str">
        <f>IF(AU7="",NA(),AU7)</f>
        <v>-</v>
      </c>
      <c r="AV6" s="35" t="str">
        <f t="shared" ref="AV6:BD6" si="6">IF(AV7="",NA(),AV7)</f>
        <v>-</v>
      </c>
      <c r="AW6" s="35">
        <f t="shared" si="6"/>
        <v>53.25</v>
      </c>
      <c r="AX6" s="35">
        <f t="shared" si="6"/>
        <v>77.260000000000005</v>
      </c>
      <c r="AY6" s="35">
        <f t="shared" si="6"/>
        <v>71.099999999999994</v>
      </c>
      <c r="AZ6" s="35" t="str">
        <f t="shared" si="6"/>
        <v>-</v>
      </c>
      <c r="BA6" s="35" t="str">
        <f t="shared" si="6"/>
        <v>-</v>
      </c>
      <c r="BB6" s="35">
        <f t="shared" si="6"/>
        <v>81.19</v>
      </c>
      <c r="BC6" s="35">
        <f t="shared" si="6"/>
        <v>46.78</v>
      </c>
      <c r="BD6" s="35">
        <f t="shared" si="6"/>
        <v>47.44</v>
      </c>
      <c r="BE6" s="34" t="str">
        <f>IF(BE7="","",IF(BE7="-","【-】","【"&amp;SUBSTITUTE(TEXT(BE7,"#,##0.00"),"-","△")&amp;"】"))</f>
        <v>【54.73】</v>
      </c>
      <c r="BF6" s="35" t="str">
        <f>IF(BF7="",NA(),BF7)</f>
        <v>-</v>
      </c>
      <c r="BG6" s="35" t="str">
        <f t="shared" ref="BG6:BO6" si="7">IF(BG7="",NA(),BG7)</f>
        <v>-</v>
      </c>
      <c r="BH6" s="35">
        <f t="shared" si="7"/>
        <v>768.49</v>
      </c>
      <c r="BI6" s="35">
        <f t="shared" si="7"/>
        <v>793.21</v>
      </c>
      <c r="BJ6" s="35">
        <f t="shared" si="7"/>
        <v>849.86</v>
      </c>
      <c r="BK6" s="35" t="str">
        <f t="shared" si="7"/>
        <v>-</v>
      </c>
      <c r="BL6" s="35" t="str">
        <f t="shared" si="7"/>
        <v>-</v>
      </c>
      <c r="BM6" s="35">
        <f t="shared" si="7"/>
        <v>1673.47</v>
      </c>
      <c r="BN6" s="35">
        <f t="shared" si="7"/>
        <v>1298.9100000000001</v>
      </c>
      <c r="BO6" s="35">
        <f t="shared" si="7"/>
        <v>1243.71</v>
      </c>
      <c r="BP6" s="34" t="str">
        <f>IF(BP7="","",IF(BP7="-","【-】","【"&amp;SUBSTITUTE(TEXT(BP7,"#,##0.00"),"-","△")&amp;"】"))</f>
        <v>【1,225.44】</v>
      </c>
      <c r="BQ6" s="35" t="str">
        <f>IF(BQ7="",NA(),BQ7)</f>
        <v>-</v>
      </c>
      <c r="BR6" s="35" t="str">
        <f t="shared" ref="BR6:BZ6" si="8">IF(BR7="",NA(),BR7)</f>
        <v>-</v>
      </c>
      <c r="BS6" s="35">
        <f t="shared" si="8"/>
        <v>60.26</v>
      </c>
      <c r="BT6" s="35">
        <f t="shared" si="8"/>
        <v>59.42</v>
      </c>
      <c r="BU6" s="35">
        <f t="shared" si="8"/>
        <v>71.8</v>
      </c>
      <c r="BV6" s="35" t="str">
        <f t="shared" si="8"/>
        <v>-</v>
      </c>
      <c r="BW6" s="35" t="str">
        <f t="shared" si="8"/>
        <v>-</v>
      </c>
      <c r="BX6" s="35">
        <f t="shared" si="8"/>
        <v>49.22</v>
      </c>
      <c r="BY6" s="35">
        <f t="shared" si="8"/>
        <v>69.87</v>
      </c>
      <c r="BZ6" s="35">
        <f t="shared" si="8"/>
        <v>74.3</v>
      </c>
      <c r="CA6" s="34" t="str">
        <f>IF(CA7="","",IF(CA7="-","【-】","【"&amp;SUBSTITUTE(TEXT(CA7,"#,##0.00"),"-","△")&amp;"】"))</f>
        <v>【75.58】</v>
      </c>
      <c r="CB6" s="35" t="str">
        <f>IF(CB7="",NA(),CB7)</f>
        <v>-</v>
      </c>
      <c r="CC6" s="35" t="str">
        <f t="shared" ref="CC6:CK6" si="9">IF(CC7="",NA(),CC7)</f>
        <v>-</v>
      </c>
      <c r="CD6" s="35">
        <f t="shared" si="9"/>
        <v>287.23</v>
      </c>
      <c r="CE6" s="35">
        <f t="shared" si="9"/>
        <v>291.94</v>
      </c>
      <c r="CF6" s="35">
        <f t="shared" si="9"/>
        <v>241.88</v>
      </c>
      <c r="CG6" s="35" t="str">
        <f t="shared" si="9"/>
        <v>-</v>
      </c>
      <c r="CH6" s="35" t="str">
        <f t="shared" si="9"/>
        <v>-</v>
      </c>
      <c r="CI6" s="35">
        <f t="shared" si="9"/>
        <v>332.02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36.65</v>
      </c>
      <c r="CU6" s="35">
        <f t="shared" si="10"/>
        <v>42.9</v>
      </c>
      <c r="CV6" s="35">
        <f t="shared" si="10"/>
        <v>43.36</v>
      </c>
      <c r="CW6" s="34" t="str">
        <f>IF(CW7="","",IF(CW7="-","【-】","【"&amp;SUBSTITUTE(TEXT(CW7,"#,##0.00"),"-","△")&amp;"】"))</f>
        <v>【42.66】</v>
      </c>
      <c r="CX6" s="35" t="str">
        <f>IF(CX7="",NA(),CX7)</f>
        <v>-</v>
      </c>
      <c r="CY6" s="35" t="str">
        <f t="shared" ref="CY6:DG6" si="11">IF(CY7="",NA(),CY7)</f>
        <v>-</v>
      </c>
      <c r="CZ6" s="35">
        <f t="shared" si="11"/>
        <v>74.23</v>
      </c>
      <c r="DA6" s="35">
        <f t="shared" si="11"/>
        <v>75.180000000000007</v>
      </c>
      <c r="DB6" s="35">
        <f t="shared" si="11"/>
        <v>76.239999999999995</v>
      </c>
      <c r="DC6" s="35" t="str">
        <f t="shared" si="11"/>
        <v>-</v>
      </c>
      <c r="DD6" s="35" t="str">
        <f t="shared" si="11"/>
        <v>-</v>
      </c>
      <c r="DE6" s="35">
        <f t="shared" si="11"/>
        <v>68.83</v>
      </c>
      <c r="DF6" s="35">
        <f t="shared" si="11"/>
        <v>83.5</v>
      </c>
      <c r="DG6" s="35">
        <f t="shared" si="11"/>
        <v>83.06</v>
      </c>
      <c r="DH6" s="34" t="str">
        <f>IF(DH7="","",IF(DH7="-","【-】","【"&amp;SUBSTITUTE(TEXT(DH7,"#,##0.00"),"-","△")&amp;"】"))</f>
        <v>【82.67】</v>
      </c>
      <c r="DI6" s="35" t="str">
        <f>IF(DI7="",NA(),DI7)</f>
        <v>-</v>
      </c>
      <c r="DJ6" s="35" t="str">
        <f t="shared" ref="DJ6:DR6" si="12">IF(DJ7="",NA(),DJ7)</f>
        <v>-</v>
      </c>
      <c r="DK6" s="35">
        <f t="shared" si="12"/>
        <v>2.68</v>
      </c>
      <c r="DL6" s="35">
        <f t="shared" si="12"/>
        <v>5.24</v>
      </c>
      <c r="DM6" s="35">
        <f t="shared" si="12"/>
        <v>7.36</v>
      </c>
      <c r="DN6" s="35" t="str">
        <f t="shared" si="12"/>
        <v>-</v>
      </c>
      <c r="DO6" s="35" t="str">
        <f t="shared" si="12"/>
        <v>-</v>
      </c>
      <c r="DP6" s="35">
        <f t="shared" si="12"/>
        <v>17.72</v>
      </c>
      <c r="DQ6" s="35">
        <f t="shared" si="12"/>
        <v>22.77</v>
      </c>
      <c r="DR6" s="35">
        <f t="shared" si="12"/>
        <v>23.93</v>
      </c>
      <c r="DS6" s="34" t="str">
        <f>IF(DS7="","",IF(DS7="-","【-】","【"&amp;SUBSTITUTE(TEXT(DS7,"#,##0.00"),"-","△")&amp;"】"))</f>
        <v>【24.65】</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0.26</v>
      </c>
      <c r="EM6" s="35">
        <f t="shared" si="14"/>
        <v>0.09</v>
      </c>
      <c r="EN6" s="35">
        <f t="shared" si="14"/>
        <v>0.09</v>
      </c>
      <c r="EO6" s="34" t="str">
        <f>IF(EO7="","",IF(EO7="-","【-】","【"&amp;SUBSTITUTE(TEXT(EO7,"#,##0.00"),"-","△")&amp;"】"))</f>
        <v>【0.10】</v>
      </c>
    </row>
    <row r="7" spans="1:148" s="36" customFormat="1" x14ac:dyDescent="0.15">
      <c r="A7" s="28"/>
      <c r="B7" s="37">
        <v>2017</v>
      </c>
      <c r="C7" s="37">
        <v>432024</v>
      </c>
      <c r="D7" s="37">
        <v>46</v>
      </c>
      <c r="E7" s="37">
        <v>17</v>
      </c>
      <c r="F7" s="37">
        <v>4</v>
      </c>
      <c r="G7" s="37">
        <v>0</v>
      </c>
      <c r="H7" s="37" t="s">
        <v>108</v>
      </c>
      <c r="I7" s="37" t="s">
        <v>109</v>
      </c>
      <c r="J7" s="37" t="s">
        <v>110</v>
      </c>
      <c r="K7" s="37" t="s">
        <v>111</v>
      </c>
      <c r="L7" s="37" t="s">
        <v>112</v>
      </c>
      <c r="M7" s="37" t="s">
        <v>113</v>
      </c>
      <c r="N7" s="38" t="s">
        <v>114</v>
      </c>
      <c r="O7" s="38">
        <v>44.81</v>
      </c>
      <c r="P7" s="38">
        <v>5.15</v>
      </c>
      <c r="Q7" s="38">
        <v>92.54</v>
      </c>
      <c r="R7" s="38">
        <v>3470</v>
      </c>
      <c r="S7" s="38">
        <v>129029</v>
      </c>
      <c r="T7" s="38">
        <v>681.36</v>
      </c>
      <c r="U7" s="38">
        <v>189.37</v>
      </c>
      <c r="V7" s="38">
        <v>6603</v>
      </c>
      <c r="W7" s="38">
        <v>2.06</v>
      </c>
      <c r="X7" s="38">
        <v>3205.34</v>
      </c>
      <c r="Y7" s="38" t="s">
        <v>114</v>
      </c>
      <c r="Z7" s="38" t="s">
        <v>114</v>
      </c>
      <c r="AA7" s="38">
        <v>94.14</v>
      </c>
      <c r="AB7" s="38">
        <v>109.99</v>
      </c>
      <c r="AC7" s="38">
        <v>118.04</v>
      </c>
      <c r="AD7" s="38" t="s">
        <v>114</v>
      </c>
      <c r="AE7" s="38" t="s">
        <v>114</v>
      </c>
      <c r="AF7" s="38">
        <v>98.32</v>
      </c>
      <c r="AG7" s="38">
        <v>100.85</v>
      </c>
      <c r="AH7" s="38">
        <v>102.13</v>
      </c>
      <c r="AI7" s="38">
        <v>102.38</v>
      </c>
      <c r="AJ7" s="38" t="s">
        <v>114</v>
      </c>
      <c r="AK7" s="38" t="s">
        <v>114</v>
      </c>
      <c r="AL7" s="38">
        <v>17.48</v>
      </c>
      <c r="AM7" s="38">
        <v>0</v>
      </c>
      <c r="AN7" s="38">
        <v>0</v>
      </c>
      <c r="AO7" s="38" t="s">
        <v>114</v>
      </c>
      <c r="AP7" s="38" t="s">
        <v>114</v>
      </c>
      <c r="AQ7" s="38">
        <v>201.29</v>
      </c>
      <c r="AR7" s="38">
        <v>110.77</v>
      </c>
      <c r="AS7" s="38">
        <v>109.51</v>
      </c>
      <c r="AT7" s="38">
        <v>102.97</v>
      </c>
      <c r="AU7" s="38" t="s">
        <v>114</v>
      </c>
      <c r="AV7" s="38" t="s">
        <v>114</v>
      </c>
      <c r="AW7" s="38">
        <v>53.25</v>
      </c>
      <c r="AX7" s="38">
        <v>77.260000000000005</v>
      </c>
      <c r="AY7" s="38">
        <v>71.099999999999994</v>
      </c>
      <c r="AZ7" s="38" t="s">
        <v>114</v>
      </c>
      <c r="BA7" s="38" t="s">
        <v>114</v>
      </c>
      <c r="BB7" s="38">
        <v>81.19</v>
      </c>
      <c r="BC7" s="38">
        <v>46.78</v>
      </c>
      <c r="BD7" s="38">
        <v>47.44</v>
      </c>
      <c r="BE7" s="38">
        <v>54.73</v>
      </c>
      <c r="BF7" s="38" t="s">
        <v>114</v>
      </c>
      <c r="BG7" s="38" t="s">
        <v>114</v>
      </c>
      <c r="BH7" s="38">
        <v>768.49</v>
      </c>
      <c r="BI7" s="38">
        <v>793.21</v>
      </c>
      <c r="BJ7" s="38">
        <v>849.86</v>
      </c>
      <c r="BK7" s="38" t="s">
        <v>114</v>
      </c>
      <c r="BL7" s="38" t="s">
        <v>114</v>
      </c>
      <c r="BM7" s="38">
        <v>1673.47</v>
      </c>
      <c r="BN7" s="38">
        <v>1298.9100000000001</v>
      </c>
      <c r="BO7" s="38">
        <v>1243.71</v>
      </c>
      <c r="BP7" s="38">
        <v>1225.44</v>
      </c>
      <c r="BQ7" s="38" t="s">
        <v>114</v>
      </c>
      <c r="BR7" s="38" t="s">
        <v>114</v>
      </c>
      <c r="BS7" s="38">
        <v>60.26</v>
      </c>
      <c r="BT7" s="38">
        <v>59.42</v>
      </c>
      <c r="BU7" s="38">
        <v>71.8</v>
      </c>
      <c r="BV7" s="38" t="s">
        <v>114</v>
      </c>
      <c r="BW7" s="38" t="s">
        <v>114</v>
      </c>
      <c r="BX7" s="38">
        <v>49.22</v>
      </c>
      <c r="BY7" s="38">
        <v>69.87</v>
      </c>
      <c r="BZ7" s="38">
        <v>74.3</v>
      </c>
      <c r="CA7" s="38">
        <v>75.58</v>
      </c>
      <c r="CB7" s="38" t="s">
        <v>114</v>
      </c>
      <c r="CC7" s="38" t="s">
        <v>114</v>
      </c>
      <c r="CD7" s="38">
        <v>287.23</v>
      </c>
      <c r="CE7" s="38">
        <v>291.94</v>
      </c>
      <c r="CF7" s="38">
        <v>241.88</v>
      </c>
      <c r="CG7" s="38" t="s">
        <v>114</v>
      </c>
      <c r="CH7" s="38" t="s">
        <v>114</v>
      </c>
      <c r="CI7" s="38">
        <v>332.02</v>
      </c>
      <c r="CJ7" s="38">
        <v>234.96</v>
      </c>
      <c r="CK7" s="38">
        <v>221.81</v>
      </c>
      <c r="CL7" s="38">
        <v>215.23</v>
      </c>
      <c r="CM7" s="38" t="s">
        <v>114</v>
      </c>
      <c r="CN7" s="38" t="s">
        <v>114</v>
      </c>
      <c r="CO7" s="38" t="s">
        <v>114</v>
      </c>
      <c r="CP7" s="38" t="s">
        <v>114</v>
      </c>
      <c r="CQ7" s="38" t="s">
        <v>114</v>
      </c>
      <c r="CR7" s="38" t="s">
        <v>114</v>
      </c>
      <c r="CS7" s="38" t="s">
        <v>114</v>
      </c>
      <c r="CT7" s="38">
        <v>36.65</v>
      </c>
      <c r="CU7" s="38">
        <v>42.9</v>
      </c>
      <c r="CV7" s="38">
        <v>43.36</v>
      </c>
      <c r="CW7" s="38">
        <v>42.66</v>
      </c>
      <c r="CX7" s="38" t="s">
        <v>114</v>
      </c>
      <c r="CY7" s="38" t="s">
        <v>114</v>
      </c>
      <c r="CZ7" s="38">
        <v>74.23</v>
      </c>
      <c r="DA7" s="38">
        <v>75.180000000000007</v>
      </c>
      <c r="DB7" s="38">
        <v>76.239999999999995</v>
      </c>
      <c r="DC7" s="38" t="s">
        <v>114</v>
      </c>
      <c r="DD7" s="38" t="s">
        <v>114</v>
      </c>
      <c r="DE7" s="38">
        <v>68.83</v>
      </c>
      <c r="DF7" s="38">
        <v>83.5</v>
      </c>
      <c r="DG7" s="38">
        <v>83.06</v>
      </c>
      <c r="DH7" s="38">
        <v>82.67</v>
      </c>
      <c r="DI7" s="38" t="s">
        <v>114</v>
      </c>
      <c r="DJ7" s="38" t="s">
        <v>114</v>
      </c>
      <c r="DK7" s="38">
        <v>2.68</v>
      </c>
      <c r="DL7" s="38">
        <v>5.24</v>
      </c>
      <c r="DM7" s="38">
        <v>7.36</v>
      </c>
      <c r="DN7" s="38" t="s">
        <v>114</v>
      </c>
      <c r="DO7" s="38" t="s">
        <v>114</v>
      </c>
      <c r="DP7" s="38">
        <v>17.72</v>
      </c>
      <c r="DQ7" s="38">
        <v>22.77</v>
      </c>
      <c r="DR7" s="38">
        <v>23.93</v>
      </c>
      <c r="DS7" s="38">
        <v>24.65</v>
      </c>
      <c r="DT7" s="38" t="s">
        <v>114</v>
      </c>
      <c r="DU7" s="38" t="s">
        <v>114</v>
      </c>
      <c r="DV7" s="38">
        <v>0</v>
      </c>
      <c r="DW7" s="38">
        <v>0</v>
      </c>
      <c r="DX7" s="38">
        <v>0</v>
      </c>
      <c r="DY7" s="38" t="s">
        <v>114</v>
      </c>
      <c r="DZ7" s="38" t="s">
        <v>114</v>
      </c>
      <c r="EA7" s="38">
        <v>0</v>
      </c>
      <c r="EB7" s="38">
        <v>0</v>
      </c>
      <c r="EC7" s="38">
        <v>0</v>
      </c>
      <c r="ED7" s="38">
        <v>0</v>
      </c>
      <c r="EE7" s="38" t="s">
        <v>114</v>
      </c>
      <c r="EF7" s="38" t="s">
        <v>114</v>
      </c>
      <c r="EG7" s="38">
        <v>0</v>
      </c>
      <c r="EH7" s="38">
        <v>0</v>
      </c>
      <c r="EI7" s="38">
        <v>0</v>
      </c>
      <c r="EJ7" s="38" t="s">
        <v>114</v>
      </c>
      <c r="EK7" s="38" t="s">
        <v>114</v>
      </c>
      <c r="EL7" s="38">
        <v>0.26</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将也</cp:lastModifiedBy>
  <dcterms:created xsi:type="dcterms:W3CDTF">2018-12-03T08:54:25Z</dcterms:created>
  <dcterms:modified xsi:type="dcterms:W3CDTF">2019-02-05T04:14:40Z</dcterms:modified>
  <cp:category/>
</cp:coreProperties>
</file>