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OWM+WMQfreLDzt4SgsC5Zg7Q6Sowr2C78zy/gx+CYPVT/NOYVKTdiqFzJm1aSxx7QRetGZ5j4Mk3T8mC1N+Xw==" workbookSaltValue="u+Q0+aIW9+YMb5MJMfOFX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AT10" i="4"/>
  <c r="AL10" i="4"/>
  <c r="P10" i="4"/>
  <c r="I10" i="4"/>
  <c r="AT8" i="4"/>
  <c r="AL8" i="4"/>
  <c r="P8" i="4"/>
  <c r="I8"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<sst xmlns="http://schemas.openxmlformats.org/spreadsheetml/2006/main" count="301" uniqueCount="123">
  <si>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</si>
  <si>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</si>
  <si>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</si>
  <si>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</si>
  <si>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</si>
  <si>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</si>
  <si>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</si>
  <si>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</si>
  <si>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</si>
  <si>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</si>
  <si>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</si>
  <si>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</si>
  <si>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</si>
  <si>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</si>
  <si>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</si>
  <si>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</si>
  <si>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</si>
  <si>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</si>
  <si>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</si>
  <si>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</si>
  <si>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</si>
  <si>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</si>
  <si>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</si>
  <si>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</si>
  <si>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</si>
  <si>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</si>
  <si>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</si>
  <si>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</si>
  <si>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</si>
  <si>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</si>
  <si>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</si>
  <si>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</si>
  <si>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</si>
  <si>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</si>
  <si>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</si>
  <si>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</si>
  <si>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</si>
  <si>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</si>
  <si>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</si>
  <si>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</si>
  <si>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</si>
  <si>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</si>
  <si>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</si>
  <si>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</si>
  <si>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</si>
  <si>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</si>
  <si>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</si>
  <si>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</si>
  <si>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</si>
  <si>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</si>
  <si>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</si>
  <si>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</si>
  <si>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</si>
  <si>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</si>
  <si>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</si>
  <si>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</si>
  <si>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</si>
  <si>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</si>
  <si>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</si>
  <si>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</si>
  <si>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</si>
  <si>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</si>
  <si>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</si>
  <si>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</si>
  <si>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</si>
  <si>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</si>
  <si>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</si>
  <si>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</si>
  <si>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</si>
  <si>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</si>
  <si>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</si>
  <si>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</si>
  <si>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</si>
  <si>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</si>
  <si>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</si>
  <si>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</si>
  <si>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</si>
  <si>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</si>
  <si>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</si>
  <si>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</si>
  <si>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</si>
  <si>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</si>
  <si>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</si>
  <si>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</si>
  <si>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</si>
  <si>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</si>
  <si>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</si>
  <si>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</si>
  <si>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</si>
  <si>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</si>
  <si>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</si>
  <si>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</si>
  <si>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</si>
  <si>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</si>
  <si>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</si>
  <si>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</si>
  <si>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</si>
  <si>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</si>
  <si>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</si>
  <si>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</si>
  <si>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</si>
  <si>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</si>
  <si>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</si>
  <si>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</si>
  <si>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</si>
  <si>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</si>
  <si>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</si>
  <si>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</si>
  <si>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</si>
  <si>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</si>
  <si>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</si>
  <si>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</si>
  <si>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</si>
  <si>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</si>
  <si>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</si>
  <si>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</si>
  <si>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</si>
  <si>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</si>
  <si>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</si>
  <si>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</si>
  <si>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昭和53年供用開始であり、事業初期に布設した管渠の法定耐用年数の期限が間近に迫っていることから、今後は、管路更新等の老朽化対策を講じる必要がある。ストックマネジメントを適正に実施し、更新費用の軽減や費用負担の平準化を図ることで、安定した経営を維持したい。</t>
    <rPh sb="1" eb="2">
      <t>ホン</t>
    </rPh>
    <rPh sb="2" eb="4">
      <t>ジギョウ</t>
    </rPh>
    <rPh sb="6" eb="8">
      <t>ショウワ</t>
    </rPh>
    <rPh sb="10" eb="11">
      <t>ネン</t>
    </rPh>
    <rPh sb="11" eb="13">
      <t>キョウヨウ</t>
    </rPh>
    <rPh sb="13" eb="15">
      <t>カイシ</t>
    </rPh>
    <rPh sb="19" eb="21">
      <t>ジギョウ</t>
    </rPh>
    <rPh sb="21" eb="23">
      <t>ショキ</t>
    </rPh>
    <rPh sb="24" eb="26">
      <t>フセツ</t>
    </rPh>
    <rPh sb="28" eb="30">
      <t>カンキョ</t>
    </rPh>
    <rPh sb="31" eb="33">
      <t>ホウテイ</t>
    </rPh>
    <rPh sb="33" eb="35">
      <t>タイヨウ</t>
    </rPh>
    <rPh sb="35" eb="37">
      <t>ネンスウ</t>
    </rPh>
    <rPh sb="38" eb="40">
      <t>キゲン</t>
    </rPh>
    <rPh sb="41" eb="43">
      <t>マヂカ</t>
    </rPh>
    <rPh sb="44" eb="45">
      <t>セマ</t>
    </rPh>
    <rPh sb="54" eb="56">
      <t>コンゴ</t>
    </rPh>
    <rPh sb="58" eb="60">
      <t>カンロ</t>
    </rPh>
    <rPh sb="60" eb="62">
      <t>コウシン</t>
    </rPh>
    <rPh sb="62" eb="63">
      <t>トウ</t>
    </rPh>
    <rPh sb="64" eb="67">
      <t>ロウキュウカ</t>
    </rPh>
    <rPh sb="67" eb="69">
      <t>タイサク</t>
    </rPh>
    <rPh sb="70" eb="71">
      <t>コウ</t>
    </rPh>
    <rPh sb="73" eb="75">
      <t>ヒツヨウ</t>
    </rPh>
    <rPh sb="90" eb="92">
      <t>テキセイ</t>
    </rPh>
    <rPh sb="93" eb="95">
      <t>ジッシ</t>
    </rPh>
    <rPh sb="97" eb="99">
      <t>コウシン</t>
    </rPh>
    <rPh sb="99" eb="101">
      <t>ヒヨウ</t>
    </rPh>
    <rPh sb="102" eb="104">
      <t>ケイゲン</t>
    </rPh>
    <rPh sb="105" eb="107">
      <t>ヒヨウ</t>
    </rPh>
    <rPh sb="107" eb="109">
      <t>フタン</t>
    </rPh>
    <rPh sb="110" eb="113">
      <t>ヘイジュンカ</t>
    </rPh>
    <rPh sb="114" eb="115">
      <t>ハカ</t>
    </rPh>
    <rPh sb="120" eb="122">
      <t>アンテイ</t>
    </rPh>
    <rPh sb="124" eb="126">
      <t>ケイエイ</t>
    </rPh>
    <rPh sb="127" eb="129">
      <t>イジ</t>
    </rPh>
    <phoneticPr fontId="4"/>
  </si>
  <si>
    <t>　本事業は、本市の中心市街地を処理区域としており、平成27年10月に使用料を改定したことにより、概ね経営は安定していると分析している。ただし、法適用後間もないことから、流動資産が十分でないなど経営基盤としては脆弱な状態である。
　将来的には人口減少等による使用料収入の減少により経営悪化が予想されるため、それまでに経営基盤を確立し将来に備えたい。</t>
    <rPh sb="1" eb="2">
      <t>ホン</t>
    </rPh>
    <rPh sb="2" eb="4">
      <t>ジギョウ</t>
    </rPh>
    <rPh sb="6" eb="7">
      <t>ホン</t>
    </rPh>
    <rPh sb="7" eb="8">
      <t>シ</t>
    </rPh>
    <rPh sb="9" eb="11">
      <t>チュウシン</t>
    </rPh>
    <rPh sb="11" eb="14">
      <t>シガイチ</t>
    </rPh>
    <rPh sb="15" eb="17">
      <t>ショリ</t>
    </rPh>
    <rPh sb="17" eb="19">
      <t>クイキ</t>
    </rPh>
    <rPh sb="25" eb="27">
      <t>ヘイセイ</t>
    </rPh>
    <rPh sb="29" eb="30">
      <t>ネン</t>
    </rPh>
    <rPh sb="32" eb="33">
      <t>ガツ</t>
    </rPh>
    <rPh sb="34" eb="37">
      <t>シヨウリョウ</t>
    </rPh>
    <rPh sb="38" eb="40">
      <t>カイテイ</t>
    </rPh>
    <rPh sb="48" eb="49">
      <t>オオム</t>
    </rPh>
    <rPh sb="50" eb="52">
      <t>ケイエイ</t>
    </rPh>
    <rPh sb="53" eb="55">
      <t>アンテイ</t>
    </rPh>
    <rPh sb="60" eb="62">
      <t>ブンセキ</t>
    </rPh>
    <rPh sb="71" eb="72">
      <t>ホウ</t>
    </rPh>
    <rPh sb="72" eb="74">
      <t>テキヨウ</t>
    </rPh>
    <rPh sb="74" eb="75">
      <t>ゴ</t>
    </rPh>
    <rPh sb="75" eb="76">
      <t>マ</t>
    </rPh>
    <rPh sb="84" eb="86">
      <t>リュウドウ</t>
    </rPh>
    <rPh sb="86" eb="88">
      <t>シサン</t>
    </rPh>
    <rPh sb="89" eb="91">
      <t>ジュウブン</t>
    </rPh>
    <rPh sb="96" eb="98">
      <t>ケイエイ</t>
    </rPh>
    <rPh sb="98" eb="100">
      <t>キバン</t>
    </rPh>
    <rPh sb="104" eb="106">
      <t>ゼイジャク</t>
    </rPh>
    <rPh sb="107" eb="109">
      <t>ジョウタイ</t>
    </rPh>
    <rPh sb="115" eb="118">
      <t>ショウライテキ</t>
    </rPh>
    <rPh sb="120" eb="122">
      <t>ジンコウ</t>
    </rPh>
    <rPh sb="122" eb="124">
      <t>ゲンショウ</t>
    </rPh>
    <rPh sb="124" eb="125">
      <t>トウ</t>
    </rPh>
    <rPh sb="128" eb="131">
      <t>シヨウリョウ</t>
    </rPh>
    <rPh sb="131" eb="133">
      <t>シュウニュウ</t>
    </rPh>
    <rPh sb="134" eb="135">
      <t>ゲン</t>
    </rPh>
    <rPh sb="135" eb="136">
      <t>ショウ</t>
    </rPh>
    <rPh sb="139" eb="141">
      <t>ケイエイ</t>
    </rPh>
    <rPh sb="141" eb="143">
      <t>アッカ</t>
    </rPh>
    <rPh sb="144" eb="146">
      <t>ヨソウ</t>
    </rPh>
    <rPh sb="157" eb="159">
      <t>ケイエイ</t>
    </rPh>
    <rPh sb="159" eb="161">
      <t>キバン</t>
    </rPh>
    <rPh sb="162" eb="164">
      <t>カクリツ</t>
    </rPh>
    <rPh sb="165" eb="167">
      <t>ショウライ</t>
    </rPh>
    <rPh sb="168" eb="169">
      <t>ソナ</t>
    </rPh>
    <phoneticPr fontId="4"/>
  </si>
  <si>
    <t>　汚水処理原価の減少により経費回収率が96.91％まで改善した。流動比率、企業債残高対事業規模比率も僅かではあるが好転しており、引き続き健全経営に努めたい。ただし、現在大規模な施設更新事業を実施しているとともに、将来的には人口減少に伴う使用料収入の減少等今後の経営悪化が予想されるため、費用の削減や更新事業の平準化等計画的な経営に努め、できるだけ現状の使用料体系を維持したい。
　経営戦略（長期財政計画）は、決算期ごとに更新しており、2028年度までは黒字経営を維持できる見込みとなっている。</t>
    <rPh sb="1" eb="3">
      <t>オスイ</t>
    </rPh>
    <rPh sb="3" eb="5">
      <t>ショリ</t>
    </rPh>
    <rPh sb="5" eb="7">
      <t>ゲンカ</t>
    </rPh>
    <rPh sb="8" eb="10">
      <t>ゲンショウ</t>
    </rPh>
    <rPh sb="13" eb="15">
      <t>ケイヒ</t>
    </rPh>
    <rPh sb="15" eb="17">
      <t>カイシュウ</t>
    </rPh>
    <rPh sb="17" eb="18">
      <t>リツ</t>
    </rPh>
    <rPh sb="27" eb="29">
      <t>カイゼン</t>
    </rPh>
    <rPh sb="32" eb="34">
      <t>リュウドウ</t>
    </rPh>
    <rPh sb="34" eb="36">
      <t>ヒリツ</t>
    </rPh>
    <rPh sb="37" eb="39">
      <t>キギョウ</t>
    </rPh>
    <rPh sb="39" eb="40">
      <t>サイ</t>
    </rPh>
    <rPh sb="40" eb="42">
      <t>ザンダカ</t>
    </rPh>
    <rPh sb="42" eb="43">
      <t>タイ</t>
    </rPh>
    <rPh sb="43" eb="45">
      <t>ジギョウ</t>
    </rPh>
    <rPh sb="45" eb="47">
      <t>キボ</t>
    </rPh>
    <rPh sb="47" eb="49">
      <t>ヒリツ</t>
    </rPh>
    <rPh sb="50" eb="51">
      <t>ワズ</t>
    </rPh>
    <rPh sb="57" eb="59">
      <t>コウテン</t>
    </rPh>
    <rPh sb="64" eb="65">
      <t>ヒ</t>
    </rPh>
    <rPh sb="66" eb="67">
      <t>ツヅ</t>
    </rPh>
    <rPh sb="68" eb="70">
      <t>ケンゼン</t>
    </rPh>
    <rPh sb="70" eb="72">
      <t>ケイエイ</t>
    </rPh>
    <rPh sb="73" eb="74">
      <t>ツト</t>
    </rPh>
    <rPh sb="82" eb="84">
      <t>ゲンザイ</t>
    </rPh>
    <rPh sb="84" eb="87">
      <t>ダイキボ</t>
    </rPh>
    <rPh sb="88" eb="90">
      <t>シセツ</t>
    </rPh>
    <rPh sb="90" eb="92">
      <t>コウシン</t>
    </rPh>
    <rPh sb="92" eb="94">
      <t>ジギョウ</t>
    </rPh>
    <rPh sb="95" eb="97">
      <t>ジッシ</t>
    </rPh>
    <rPh sb="106" eb="109">
      <t>ショウライテキ</t>
    </rPh>
    <rPh sb="111" eb="113">
      <t>ジンコウ</t>
    </rPh>
    <rPh sb="113" eb="115">
      <t>ゲンショウ</t>
    </rPh>
    <rPh sb="116" eb="117">
      <t>トモナ</t>
    </rPh>
    <rPh sb="118" eb="121">
      <t>シヨウリョウ</t>
    </rPh>
    <rPh sb="121" eb="123">
      <t>シュウニュウ</t>
    </rPh>
    <rPh sb="124" eb="126">
      <t>ゲンショウ</t>
    </rPh>
    <rPh sb="126" eb="127">
      <t>トウ</t>
    </rPh>
    <rPh sb="127" eb="129">
      <t>コンゴ</t>
    </rPh>
    <rPh sb="130" eb="132">
      <t>ケイエイ</t>
    </rPh>
    <rPh sb="132" eb="134">
      <t>アッカ</t>
    </rPh>
    <rPh sb="135" eb="137">
      <t>ヨソウ</t>
    </rPh>
    <rPh sb="143" eb="145">
      <t>ヒヨウ</t>
    </rPh>
    <rPh sb="146" eb="148">
      <t>サクゲン</t>
    </rPh>
    <rPh sb="149" eb="151">
      <t>コウシン</t>
    </rPh>
    <rPh sb="151" eb="153">
      <t>ジギョウ</t>
    </rPh>
    <rPh sb="154" eb="157">
      <t>ヘイジュンカ</t>
    </rPh>
    <rPh sb="157" eb="158">
      <t>トウ</t>
    </rPh>
    <rPh sb="158" eb="161">
      <t>ケイカクテキ</t>
    </rPh>
    <rPh sb="162" eb="164">
      <t>ケイエイ</t>
    </rPh>
    <rPh sb="165" eb="166">
      <t>ツト</t>
    </rPh>
    <rPh sb="173" eb="175">
      <t>ゲンジョウ</t>
    </rPh>
    <rPh sb="176" eb="178">
      <t>シヨウ</t>
    </rPh>
    <rPh sb="178" eb="179">
      <t>リョウ</t>
    </rPh>
    <rPh sb="179" eb="181">
      <t>タイケイ</t>
    </rPh>
    <rPh sb="182" eb="184">
      <t>イジ</t>
    </rPh>
    <rPh sb="190" eb="192">
      <t>ケイエイ</t>
    </rPh>
    <rPh sb="192" eb="194">
      <t>センリャク</t>
    </rPh>
    <rPh sb="195" eb="197">
      <t>チョウキ</t>
    </rPh>
    <rPh sb="197" eb="199">
      <t>ザイセイ</t>
    </rPh>
    <rPh sb="199" eb="201">
      <t>ケイカク</t>
    </rPh>
    <rPh sb="204" eb="207">
      <t>ケッサンキ</t>
    </rPh>
    <rPh sb="210" eb="212">
      <t>コウシン</t>
    </rPh>
    <rPh sb="221" eb="222">
      <t>ネン</t>
    </rPh>
    <rPh sb="222" eb="223">
      <t>ド</t>
    </rPh>
    <rPh sb="226" eb="228">
      <t>クロジ</t>
    </rPh>
    <rPh sb="228" eb="230">
      <t>ケイエイ</t>
    </rPh>
    <rPh sb="231" eb="233">
      <t>イジ</t>
    </rPh>
    <rPh sb="236" eb="238">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</si>
</sst>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2DD-4A88-A07F-5F0BDB91006E}"/>
            </c:ext>
          </c:extLst>
        </c:ser>
        <c:dLbls>
          <c:showLegendKey val="0"/>
          <c:showVal val="0"/>
          <c:showCatName val="0"/>
          <c:showSerName val="0"/>
          <c:showPercent val="0"/>
          <c:showBubbleSize val="0"/>
        </c:dLbls>
        <c:gapWidth val="150"/>
        <c:axId val="107994112"/>
        <c:axId val="10809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0.19</c:v>
                </c:pt>
                <c:pt idx="4">
                  <c:v>0.23</c:v>
                </c:pt>
              </c:numCache>
            </c:numRef>
          </c:val>
          <c:smooth val="0"/>
          <c:extLst xmlns:c16r2="http://schemas.microsoft.com/office/drawing/2015/06/chart">
            <c:ext xmlns:c16="http://schemas.microsoft.com/office/drawing/2014/chart" uri="{C3380CC4-5D6E-409C-BE32-E72D297353CC}">
              <c16:uniqueId val="{00000001-62DD-4A88-A07F-5F0BDB91006E}"/>
            </c:ext>
          </c:extLst>
        </c:ser>
        <c:dLbls>
          <c:showLegendKey val="0"/>
          <c:showVal val="0"/>
          <c:showCatName val="0"/>
          <c:showSerName val="0"/>
          <c:showPercent val="0"/>
          <c:showBubbleSize val="0"/>
        </c:dLbls>
        <c:marker val="1"/>
        <c:smooth val="0"/>
        <c:axId val="107994112"/>
        <c:axId val="108094592"/>
      </c:lineChart>
      <c:dateAx>
        <c:axId val="107994112"/>
        <c:scaling>
          <c:orientation val="minMax"/>
        </c:scaling>
        <c:delete val="1"/>
        <c:axPos val="b"/>
        <c:numFmt formatCode="ge" sourceLinked="1"/>
        <c:majorTickMark val="none"/>
        <c:minorTickMark val="none"/>
        <c:tickLblPos val="none"/>
        <c:crossAx val="108094592"/>
        <c:crosses val="autoZero"/>
        <c:auto val="1"/>
        <c:lblOffset val="100"/>
        <c:baseTimeUnit val="years"/>
      </c:dateAx>
      <c:valAx>
        <c:axId val="1080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62.51</c:v>
                </c:pt>
                <c:pt idx="4">
                  <c:v>62.78</c:v>
                </c:pt>
              </c:numCache>
            </c:numRef>
          </c:val>
          <c:extLst xmlns:c16r2="http://schemas.microsoft.com/office/drawing/2015/06/chart">
            <c:ext xmlns:c16="http://schemas.microsoft.com/office/drawing/2014/chart" uri="{C3380CC4-5D6E-409C-BE32-E72D297353CC}">
              <c16:uniqueId val="{00000000-98BB-41DE-B520-54AA1B827F5A}"/>
            </c:ext>
          </c:extLst>
        </c:ser>
        <c:dLbls>
          <c:showLegendKey val="0"/>
          <c:showVal val="0"/>
          <c:showCatName val="0"/>
          <c:showSerName val="0"/>
          <c:showPercent val="0"/>
          <c:showBubbleSize val="0"/>
        </c:dLbls>
        <c:gapWidth val="150"/>
        <c:axId val="144575488"/>
        <c:axId val="14459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59.35</c:v>
                </c:pt>
                <c:pt idx="4">
                  <c:v>58.4</c:v>
                </c:pt>
              </c:numCache>
            </c:numRef>
          </c:val>
          <c:smooth val="0"/>
          <c:extLst xmlns:c16r2="http://schemas.microsoft.com/office/drawing/2015/06/chart">
            <c:ext xmlns:c16="http://schemas.microsoft.com/office/drawing/2014/chart" uri="{C3380CC4-5D6E-409C-BE32-E72D297353CC}">
              <c16:uniqueId val="{00000001-98BB-41DE-B520-54AA1B827F5A}"/>
            </c:ext>
          </c:extLst>
        </c:ser>
        <c:dLbls>
          <c:showLegendKey val="0"/>
          <c:showVal val="0"/>
          <c:showCatName val="0"/>
          <c:showSerName val="0"/>
          <c:showPercent val="0"/>
          <c:showBubbleSize val="0"/>
        </c:dLbls>
        <c:marker val="1"/>
        <c:smooth val="0"/>
        <c:axId val="144575488"/>
        <c:axId val="144598144"/>
      </c:lineChart>
      <c:dateAx>
        <c:axId val="144575488"/>
        <c:scaling>
          <c:orientation val="minMax"/>
        </c:scaling>
        <c:delete val="1"/>
        <c:axPos val="b"/>
        <c:numFmt formatCode="ge" sourceLinked="1"/>
        <c:majorTickMark val="none"/>
        <c:minorTickMark val="none"/>
        <c:tickLblPos val="none"/>
        <c:crossAx val="144598144"/>
        <c:crosses val="autoZero"/>
        <c:auto val="1"/>
        <c:lblOffset val="100"/>
        <c:baseTimeUnit val="years"/>
      </c:dateAx>
      <c:valAx>
        <c:axId val="14459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96.4</c:v>
                </c:pt>
                <c:pt idx="4">
                  <c:v>96.38</c:v>
                </c:pt>
              </c:numCache>
            </c:numRef>
          </c:val>
          <c:extLst xmlns:c16r2="http://schemas.microsoft.com/office/drawing/2015/06/chart">
            <c:ext xmlns:c16="http://schemas.microsoft.com/office/drawing/2014/chart" uri="{C3380CC4-5D6E-409C-BE32-E72D297353CC}">
              <c16:uniqueId val="{00000000-515E-4CE0-B75E-31BF0492A822}"/>
            </c:ext>
          </c:extLst>
        </c:ser>
        <c:dLbls>
          <c:showLegendKey val="0"/>
          <c:showVal val="0"/>
          <c:showCatName val="0"/>
          <c:showSerName val="0"/>
          <c:showPercent val="0"/>
          <c:showBubbleSize val="0"/>
        </c:dLbls>
        <c:gapWidth val="150"/>
        <c:axId val="144633216"/>
        <c:axId val="14471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89.88</c:v>
                </c:pt>
                <c:pt idx="4">
                  <c:v>89.68</c:v>
                </c:pt>
              </c:numCache>
            </c:numRef>
          </c:val>
          <c:smooth val="0"/>
          <c:extLst xmlns:c16r2="http://schemas.microsoft.com/office/drawing/2015/06/chart">
            <c:ext xmlns:c16="http://schemas.microsoft.com/office/drawing/2014/chart" uri="{C3380CC4-5D6E-409C-BE32-E72D297353CC}">
              <c16:uniqueId val="{00000001-515E-4CE0-B75E-31BF0492A822}"/>
            </c:ext>
          </c:extLst>
        </c:ser>
        <c:dLbls>
          <c:showLegendKey val="0"/>
          <c:showVal val="0"/>
          <c:showCatName val="0"/>
          <c:showSerName val="0"/>
          <c:showPercent val="0"/>
          <c:showBubbleSize val="0"/>
        </c:dLbls>
        <c:marker val="1"/>
        <c:smooth val="0"/>
        <c:axId val="144633216"/>
        <c:axId val="144713216"/>
      </c:lineChart>
      <c:dateAx>
        <c:axId val="144633216"/>
        <c:scaling>
          <c:orientation val="minMax"/>
        </c:scaling>
        <c:delete val="1"/>
        <c:axPos val="b"/>
        <c:numFmt formatCode="ge" sourceLinked="1"/>
        <c:majorTickMark val="none"/>
        <c:minorTickMark val="none"/>
        <c:tickLblPos val="none"/>
        <c:crossAx val="144713216"/>
        <c:crosses val="autoZero"/>
        <c:auto val="1"/>
        <c:lblOffset val="100"/>
        <c:baseTimeUnit val="years"/>
      </c:dateAx>
      <c:valAx>
        <c:axId val="14471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106.79</c:v>
                </c:pt>
                <c:pt idx="4">
                  <c:v>107.86</c:v>
                </c:pt>
              </c:numCache>
            </c:numRef>
          </c:val>
          <c:extLst xmlns:c16r2="http://schemas.microsoft.com/office/drawing/2015/06/chart">
            <c:ext xmlns:c16="http://schemas.microsoft.com/office/drawing/2014/chart" uri="{C3380CC4-5D6E-409C-BE32-E72D297353CC}">
              <c16:uniqueId val="{00000000-D0CD-493D-8951-892DD1BC56F7}"/>
            </c:ext>
          </c:extLst>
        </c:ser>
        <c:dLbls>
          <c:showLegendKey val="0"/>
          <c:showVal val="0"/>
          <c:showCatName val="0"/>
          <c:showSerName val="0"/>
          <c:showPercent val="0"/>
          <c:showBubbleSize val="0"/>
        </c:dLbls>
        <c:gapWidth val="150"/>
        <c:axId val="108105088"/>
        <c:axId val="10811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105.98</c:v>
                </c:pt>
                <c:pt idx="4">
                  <c:v>105.53</c:v>
                </c:pt>
              </c:numCache>
            </c:numRef>
          </c:val>
          <c:smooth val="0"/>
          <c:extLst xmlns:c16r2="http://schemas.microsoft.com/office/drawing/2015/06/chart">
            <c:ext xmlns:c16="http://schemas.microsoft.com/office/drawing/2014/chart" uri="{C3380CC4-5D6E-409C-BE32-E72D297353CC}">
              <c16:uniqueId val="{00000001-D0CD-493D-8951-892DD1BC56F7}"/>
            </c:ext>
          </c:extLst>
        </c:ser>
        <c:dLbls>
          <c:showLegendKey val="0"/>
          <c:showVal val="0"/>
          <c:showCatName val="0"/>
          <c:showSerName val="0"/>
          <c:showPercent val="0"/>
          <c:showBubbleSize val="0"/>
        </c:dLbls>
        <c:marker val="1"/>
        <c:smooth val="0"/>
        <c:axId val="108105088"/>
        <c:axId val="108115456"/>
      </c:lineChart>
      <c:dateAx>
        <c:axId val="108105088"/>
        <c:scaling>
          <c:orientation val="minMax"/>
        </c:scaling>
        <c:delete val="1"/>
        <c:axPos val="b"/>
        <c:numFmt formatCode="ge" sourceLinked="1"/>
        <c:majorTickMark val="none"/>
        <c:minorTickMark val="none"/>
        <c:tickLblPos val="none"/>
        <c:crossAx val="108115456"/>
        <c:crosses val="autoZero"/>
        <c:auto val="1"/>
        <c:lblOffset val="100"/>
        <c:baseTimeUnit val="years"/>
      </c:dateAx>
      <c:valAx>
        <c:axId val="1081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5.4</c:v>
                </c:pt>
                <c:pt idx="4">
                  <c:v>9.9700000000000006</c:v>
                </c:pt>
              </c:numCache>
            </c:numRef>
          </c:val>
          <c:extLst xmlns:c16r2="http://schemas.microsoft.com/office/drawing/2015/06/chart">
            <c:ext xmlns:c16="http://schemas.microsoft.com/office/drawing/2014/chart" uri="{C3380CC4-5D6E-409C-BE32-E72D297353CC}">
              <c16:uniqueId val="{00000000-5B32-48B8-8F91-E71144ED0216}"/>
            </c:ext>
          </c:extLst>
        </c:ser>
        <c:dLbls>
          <c:showLegendKey val="0"/>
          <c:showVal val="0"/>
          <c:showCatName val="0"/>
          <c:showSerName val="0"/>
          <c:showPercent val="0"/>
          <c:showBubbleSize val="0"/>
        </c:dLbls>
        <c:gapWidth val="150"/>
        <c:axId val="132075520"/>
        <c:axId val="13207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27.12</c:v>
                </c:pt>
                <c:pt idx="4">
                  <c:v>29.5</c:v>
                </c:pt>
              </c:numCache>
            </c:numRef>
          </c:val>
          <c:smooth val="0"/>
          <c:extLst xmlns:c16r2="http://schemas.microsoft.com/office/drawing/2015/06/chart">
            <c:ext xmlns:c16="http://schemas.microsoft.com/office/drawing/2014/chart" uri="{C3380CC4-5D6E-409C-BE32-E72D297353CC}">
              <c16:uniqueId val="{00000001-5B32-48B8-8F91-E71144ED0216}"/>
            </c:ext>
          </c:extLst>
        </c:ser>
        <c:dLbls>
          <c:showLegendKey val="0"/>
          <c:showVal val="0"/>
          <c:showCatName val="0"/>
          <c:showSerName val="0"/>
          <c:showPercent val="0"/>
          <c:showBubbleSize val="0"/>
        </c:dLbls>
        <c:marker val="1"/>
        <c:smooth val="0"/>
        <c:axId val="132075520"/>
        <c:axId val="132077440"/>
      </c:lineChart>
      <c:dateAx>
        <c:axId val="132075520"/>
        <c:scaling>
          <c:orientation val="minMax"/>
        </c:scaling>
        <c:delete val="1"/>
        <c:axPos val="b"/>
        <c:numFmt formatCode="ge" sourceLinked="1"/>
        <c:majorTickMark val="none"/>
        <c:minorTickMark val="none"/>
        <c:tickLblPos val="none"/>
        <c:crossAx val="132077440"/>
        <c:crosses val="autoZero"/>
        <c:auto val="1"/>
        <c:lblOffset val="100"/>
        <c:baseTimeUnit val="years"/>
      </c:dateAx>
      <c:valAx>
        <c:axId val="1320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DD9-48DF-B4A5-8F136B80B66B}"/>
            </c:ext>
          </c:extLst>
        </c:ser>
        <c:dLbls>
          <c:showLegendKey val="0"/>
          <c:showVal val="0"/>
          <c:showCatName val="0"/>
          <c:showSerName val="0"/>
          <c:showPercent val="0"/>
          <c:showBubbleSize val="0"/>
        </c:dLbls>
        <c:gapWidth val="150"/>
        <c:axId val="132114304"/>
        <c:axId val="13212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1.93</c:v>
                </c:pt>
                <c:pt idx="4">
                  <c:v>1.92</c:v>
                </c:pt>
              </c:numCache>
            </c:numRef>
          </c:val>
          <c:smooth val="0"/>
          <c:extLst xmlns:c16r2="http://schemas.microsoft.com/office/drawing/2015/06/chart">
            <c:ext xmlns:c16="http://schemas.microsoft.com/office/drawing/2014/chart" uri="{C3380CC4-5D6E-409C-BE32-E72D297353CC}">
              <c16:uniqueId val="{00000001-9DD9-48DF-B4A5-8F136B80B66B}"/>
            </c:ext>
          </c:extLst>
        </c:ser>
        <c:dLbls>
          <c:showLegendKey val="0"/>
          <c:showVal val="0"/>
          <c:showCatName val="0"/>
          <c:showSerName val="0"/>
          <c:showPercent val="0"/>
          <c:showBubbleSize val="0"/>
        </c:dLbls>
        <c:marker val="1"/>
        <c:smooth val="0"/>
        <c:axId val="132114304"/>
        <c:axId val="132124672"/>
      </c:lineChart>
      <c:dateAx>
        <c:axId val="132114304"/>
        <c:scaling>
          <c:orientation val="minMax"/>
        </c:scaling>
        <c:delete val="1"/>
        <c:axPos val="b"/>
        <c:numFmt formatCode="ge" sourceLinked="1"/>
        <c:majorTickMark val="none"/>
        <c:minorTickMark val="none"/>
        <c:tickLblPos val="none"/>
        <c:crossAx val="132124672"/>
        <c:crosses val="autoZero"/>
        <c:auto val="1"/>
        <c:lblOffset val="100"/>
        <c:baseTimeUnit val="years"/>
      </c:dateAx>
      <c:valAx>
        <c:axId val="1321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C8B-4893-BD34-A39632AB7D73}"/>
            </c:ext>
          </c:extLst>
        </c:ser>
        <c:dLbls>
          <c:showLegendKey val="0"/>
          <c:showVal val="0"/>
          <c:showCatName val="0"/>
          <c:showSerName val="0"/>
          <c:showPercent val="0"/>
          <c:showBubbleSize val="0"/>
        </c:dLbls>
        <c:gapWidth val="150"/>
        <c:axId val="132160128"/>
        <c:axId val="13216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41.15</c:v>
                </c:pt>
                <c:pt idx="4">
                  <c:v>39.08</c:v>
                </c:pt>
              </c:numCache>
            </c:numRef>
          </c:val>
          <c:smooth val="0"/>
          <c:extLst xmlns:c16r2="http://schemas.microsoft.com/office/drawing/2015/06/chart">
            <c:ext xmlns:c16="http://schemas.microsoft.com/office/drawing/2014/chart" uri="{C3380CC4-5D6E-409C-BE32-E72D297353CC}">
              <c16:uniqueId val="{00000001-BC8B-4893-BD34-A39632AB7D73}"/>
            </c:ext>
          </c:extLst>
        </c:ser>
        <c:dLbls>
          <c:showLegendKey val="0"/>
          <c:showVal val="0"/>
          <c:showCatName val="0"/>
          <c:showSerName val="0"/>
          <c:showPercent val="0"/>
          <c:showBubbleSize val="0"/>
        </c:dLbls>
        <c:marker val="1"/>
        <c:smooth val="0"/>
        <c:axId val="132160128"/>
        <c:axId val="132162304"/>
      </c:lineChart>
      <c:dateAx>
        <c:axId val="132160128"/>
        <c:scaling>
          <c:orientation val="minMax"/>
        </c:scaling>
        <c:delete val="1"/>
        <c:axPos val="b"/>
        <c:numFmt formatCode="ge" sourceLinked="1"/>
        <c:majorTickMark val="none"/>
        <c:minorTickMark val="none"/>
        <c:tickLblPos val="none"/>
        <c:crossAx val="132162304"/>
        <c:crosses val="autoZero"/>
        <c:auto val="1"/>
        <c:lblOffset val="100"/>
        <c:baseTimeUnit val="years"/>
      </c:dateAx>
      <c:valAx>
        <c:axId val="13216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45.47</c:v>
                </c:pt>
                <c:pt idx="4">
                  <c:v>55.82</c:v>
                </c:pt>
              </c:numCache>
            </c:numRef>
          </c:val>
          <c:extLst xmlns:c16r2="http://schemas.microsoft.com/office/drawing/2015/06/chart">
            <c:ext xmlns:c16="http://schemas.microsoft.com/office/drawing/2014/chart" uri="{C3380CC4-5D6E-409C-BE32-E72D297353CC}">
              <c16:uniqueId val="{00000000-DF0C-42D6-826A-D0F75804CB12}"/>
            </c:ext>
          </c:extLst>
        </c:ser>
        <c:dLbls>
          <c:showLegendKey val="0"/>
          <c:showVal val="0"/>
          <c:showCatName val="0"/>
          <c:showSerName val="0"/>
          <c:showPercent val="0"/>
          <c:showBubbleSize val="0"/>
        </c:dLbls>
        <c:gapWidth val="150"/>
        <c:axId val="132177280"/>
        <c:axId val="14445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88.12</c:v>
                </c:pt>
                <c:pt idx="4">
                  <c:v>81.33</c:v>
                </c:pt>
              </c:numCache>
            </c:numRef>
          </c:val>
          <c:smooth val="0"/>
          <c:extLst xmlns:c16r2="http://schemas.microsoft.com/office/drawing/2015/06/chart">
            <c:ext xmlns:c16="http://schemas.microsoft.com/office/drawing/2014/chart" uri="{C3380CC4-5D6E-409C-BE32-E72D297353CC}">
              <c16:uniqueId val="{00000001-DF0C-42D6-826A-D0F75804CB12}"/>
            </c:ext>
          </c:extLst>
        </c:ser>
        <c:dLbls>
          <c:showLegendKey val="0"/>
          <c:showVal val="0"/>
          <c:showCatName val="0"/>
          <c:showSerName val="0"/>
          <c:showPercent val="0"/>
          <c:showBubbleSize val="0"/>
        </c:dLbls>
        <c:marker val="1"/>
        <c:smooth val="0"/>
        <c:axId val="132177280"/>
        <c:axId val="144455168"/>
      </c:lineChart>
      <c:dateAx>
        <c:axId val="132177280"/>
        <c:scaling>
          <c:orientation val="minMax"/>
        </c:scaling>
        <c:delete val="1"/>
        <c:axPos val="b"/>
        <c:numFmt formatCode="ge" sourceLinked="1"/>
        <c:majorTickMark val="none"/>
        <c:minorTickMark val="none"/>
        <c:tickLblPos val="none"/>
        <c:crossAx val="144455168"/>
        <c:crosses val="autoZero"/>
        <c:auto val="1"/>
        <c:lblOffset val="100"/>
        <c:baseTimeUnit val="years"/>
      </c:dateAx>
      <c:valAx>
        <c:axId val="1444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7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459.15</c:v>
                </c:pt>
                <c:pt idx="4">
                  <c:v>386.44</c:v>
                </c:pt>
              </c:numCache>
            </c:numRef>
          </c:val>
          <c:extLst xmlns:c16r2="http://schemas.microsoft.com/office/drawing/2015/06/chart">
            <c:ext xmlns:c16="http://schemas.microsoft.com/office/drawing/2014/chart" uri="{C3380CC4-5D6E-409C-BE32-E72D297353CC}">
              <c16:uniqueId val="{00000000-20A1-4EBE-8096-0966C4949591}"/>
            </c:ext>
          </c:extLst>
        </c:ser>
        <c:dLbls>
          <c:showLegendKey val="0"/>
          <c:showVal val="0"/>
          <c:showCatName val="0"/>
          <c:showSerName val="0"/>
          <c:showPercent val="0"/>
          <c:showBubbleSize val="0"/>
        </c:dLbls>
        <c:gapWidth val="150"/>
        <c:axId val="144494592"/>
        <c:axId val="14449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716.96</c:v>
                </c:pt>
                <c:pt idx="4">
                  <c:v>799.11</c:v>
                </c:pt>
              </c:numCache>
            </c:numRef>
          </c:val>
          <c:smooth val="0"/>
          <c:extLst xmlns:c16r2="http://schemas.microsoft.com/office/drawing/2015/06/chart">
            <c:ext xmlns:c16="http://schemas.microsoft.com/office/drawing/2014/chart" uri="{C3380CC4-5D6E-409C-BE32-E72D297353CC}">
              <c16:uniqueId val="{00000001-20A1-4EBE-8096-0966C4949591}"/>
            </c:ext>
          </c:extLst>
        </c:ser>
        <c:dLbls>
          <c:showLegendKey val="0"/>
          <c:showVal val="0"/>
          <c:showCatName val="0"/>
          <c:showSerName val="0"/>
          <c:showPercent val="0"/>
          <c:showBubbleSize val="0"/>
        </c:dLbls>
        <c:marker val="1"/>
        <c:smooth val="0"/>
        <c:axId val="144494592"/>
        <c:axId val="144496512"/>
      </c:lineChart>
      <c:dateAx>
        <c:axId val="144494592"/>
        <c:scaling>
          <c:orientation val="minMax"/>
        </c:scaling>
        <c:delete val="1"/>
        <c:axPos val="b"/>
        <c:numFmt formatCode="ge" sourceLinked="1"/>
        <c:majorTickMark val="none"/>
        <c:minorTickMark val="none"/>
        <c:tickLblPos val="none"/>
        <c:crossAx val="144496512"/>
        <c:crosses val="autoZero"/>
        <c:auto val="1"/>
        <c:lblOffset val="100"/>
        <c:baseTimeUnit val="years"/>
      </c:dateAx>
      <c:valAx>
        <c:axId val="14449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4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65.84</c:v>
                </c:pt>
                <c:pt idx="4">
                  <c:v>96.91</c:v>
                </c:pt>
              </c:numCache>
            </c:numRef>
          </c:val>
          <c:extLst xmlns:c16r2="http://schemas.microsoft.com/office/drawing/2015/06/chart">
            <c:ext xmlns:c16="http://schemas.microsoft.com/office/drawing/2014/chart" uri="{C3380CC4-5D6E-409C-BE32-E72D297353CC}">
              <c16:uniqueId val="{00000000-8970-4E5D-AEE4-28824F6A4CE4}"/>
            </c:ext>
          </c:extLst>
        </c:ser>
        <c:dLbls>
          <c:showLegendKey val="0"/>
          <c:showVal val="0"/>
          <c:showCatName val="0"/>
          <c:showSerName val="0"/>
          <c:showPercent val="0"/>
          <c:showBubbleSize val="0"/>
        </c:dLbls>
        <c:gapWidth val="150"/>
        <c:axId val="144525568"/>
        <c:axId val="14453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88.09</c:v>
                </c:pt>
                <c:pt idx="4">
                  <c:v>87.69</c:v>
                </c:pt>
              </c:numCache>
            </c:numRef>
          </c:val>
          <c:smooth val="0"/>
          <c:extLst xmlns:c16r2="http://schemas.microsoft.com/office/drawing/2015/06/chart">
            <c:ext xmlns:c16="http://schemas.microsoft.com/office/drawing/2014/chart" uri="{C3380CC4-5D6E-409C-BE32-E72D297353CC}">
              <c16:uniqueId val="{00000001-8970-4E5D-AEE4-28824F6A4CE4}"/>
            </c:ext>
          </c:extLst>
        </c:ser>
        <c:dLbls>
          <c:showLegendKey val="0"/>
          <c:showVal val="0"/>
          <c:showCatName val="0"/>
          <c:showSerName val="0"/>
          <c:showPercent val="0"/>
          <c:showBubbleSize val="0"/>
        </c:dLbls>
        <c:marker val="1"/>
        <c:smooth val="0"/>
        <c:axId val="144525568"/>
        <c:axId val="144531840"/>
      </c:lineChart>
      <c:dateAx>
        <c:axId val="144525568"/>
        <c:scaling>
          <c:orientation val="minMax"/>
        </c:scaling>
        <c:delete val="1"/>
        <c:axPos val="b"/>
        <c:numFmt formatCode="ge" sourceLinked="1"/>
        <c:majorTickMark val="none"/>
        <c:minorTickMark val="none"/>
        <c:tickLblPos val="none"/>
        <c:crossAx val="144531840"/>
        <c:crosses val="autoZero"/>
        <c:auto val="1"/>
        <c:lblOffset val="100"/>
        <c:baseTimeUnit val="years"/>
      </c:dateAx>
      <c:valAx>
        <c:axId val="14453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286.79000000000002</c:v>
                </c:pt>
                <c:pt idx="4">
                  <c:v>196.79</c:v>
                </c:pt>
              </c:numCache>
            </c:numRef>
          </c:val>
          <c:extLst xmlns:c16r2="http://schemas.microsoft.com/office/drawing/2015/06/chart">
            <c:ext xmlns:c16="http://schemas.microsoft.com/office/drawing/2014/chart" uri="{C3380CC4-5D6E-409C-BE32-E72D297353CC}">
              <c16:uniqueId val="{00000000-6431-4CEE-BE03-0F2FF767FA84}"/>
            </c:ext>
          </c:extLst>
        </c:ser>
        <c:dLbls>
          <c:showLegendKey val="0"/>
          <c:showVal val="0"/>
          <c:showCatName val="0"/>
          <c:showSerName val="0"/>
          <c:showPercent val="0"/>
          <c:showBubbleSize val="0"/>
        </c:dLbls>
        <c:gapWidth val="150"/>
        <c:axId val="144558720"/>
        <c:axId val="14456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181.8</c:v>
                </c:pt>
                <c:pt idx="4">
                  <c:v>180.07</c:v>
                </c:pt>
              </c:numCache>
            </c:numRef>
          </c:val>
          <c:smooth val="0"/>
          <c:extLst xmlns:c16r2="http://schemas.microsoft.com/office/drawing/2015/06/chart">
            <c:ext xmlns:c16="http://schemas.microsoft.com/office/drawing/2014/chart" uri="{C3380CC4-5D6E-409C-BE32-E72D297353CC}">
              <c16:uniqueId val="{00000001-6431-4CEE-BE03-0F2FF767FA84}"/>
            </c:ext>
          </c:extLst>
        </c:ser>
        <c:dLbls>
          <c:showLegendKey val="0"/>
          <c:showVal val="0"/>
          <c:showCatName val="0"/>
          <c:showSerName val="0"/>
          <c:showPercent val="0"/>
          <c:showBubbleSize val="0"/>
        </c:dLbls>
        <c:marker val="1"/>
        <c:smooth val="0"/>
        <c:axId val="144558720"/>
        <c:axId val="144564992"/>
      </c:lineChart>
      <c:dateAx>
        <c:axId val="144558720"/>
        <c:scaling>
          <c:orientation val="minMax"/>
        </c:scaling>
        <c:delete val="1"/>
        <c:axPos val="b"/>
        <c:numFmt formatCode="ge" sourceLinked="1"/>
        <c:majorTickMark val="none"/>
        <c:minorTickMark val="none"/>
        <c:tickLblPos val="none"/>
        <c:crossAx val="144564992"/>
        <c:crosses val="autoZero"/>
        <c:auto val="1"/>
        <c:lblOffset val="100"/>
        <c:baseTimeUnit val="years"/>
      </c:dateAx>
      <c:valAx>
        <c:axId val="1445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6"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天草市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7">
        <f>データ!S6</f>
        <v>82560</v>
      </c>
      <c r="AM8" s="67"/>
      <c r="AN8" s="67"/>
      <c r="AO8" s="67"/>
      <c r="AP8" s="67"/>
      <c r="AQ8" s="67"/>
      <c r="AR8" s="67"/>
      <c r="AS8" s="67"/>
      <c r="AT8" s="66">
        <f>データ!T6</f>
        <v>683.86</v>
      </c>
      <c r="AU8" s="66"/>
      <c r="AV8" s="66"/>
      <c r="AW8" s="66"/>
      <c r="AX8" s="66"/>
      <c r="AY8" s="66"/>
      <c r="AZ8" s="66"/>
      <c r="BA8" s="66"/>
      <c r="BB8" s="66">
        <f>データ!U6</f>
        <v>120.73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70.89</v>
      </c>
      <c r="J10" s="66"/>
      <c r="K10" s="66"/>
      <c r="L10" s="66"/>
      <c r="M10" s="66"/>
      <c r="N10" s="66"/>
      <c r="O10" s="66"/>
      <c r="P10" s="66">
        <f>データ!P6</f>
        <v>30.95</v>
      </c>
      <c r="Q10" s="66"/>
      <c r="R10" s="66"/>
      <c r="S10" s="66"/>
      <c r="T10" s="66"/>
      <c r="U10" s="66"/>
      <c r="V10" s="66"/>
      <c r="W10" s="66">
        <f>データ!Q6</f>
        <v>75.040000000000006</v>
      </c>
      <c r="X10" s="66"/>
      <c r="Y10" s="66"/>
      <c r="Z10" s="66"/>
      <c r="AA10" s="66"/>
      <c r="AB10" s="66"/>
      <c r="AC10" s="66"/>
      <c r="AD10" s="67">
        <f>データ!R6</f>
        <v>3672</v>
      </c>
      <c r="AE10" s="67"/>
      <c r="AF10" s="67"/>
      <c r="AG10" s="67"/>
      <c r="AH10" s="67"/>
      <c r="AI10" s="67"/>
      <c r="AJ10" s="67"/>
      <c r="AK10" s="2"/>
      <c r="AL10" s="67">
        <f>データ!V6</f>
        <v>25250</v>
      </c>
      <c r="AM10" s="67"/>
      <c r="AN10" s="67"/>
      <c r="AO10" s="67"/>
      <c r="AP10" s="67"/>
      <c r="AQ10" s="67"/>
      <c r="AR10" s="67"/>
      <c r="AS10" s="67"/>
      <c r="AT10" s="66">
        <f>データ!W6</f>
        <v>6.33</v>
      </c>
      <c r="AU10" s="66"/>
      <c r="AV10" s="66"/>
      <c r="AW10" s="66"/>
      <c r="AX10" s="66"/>
      <c r="AY10" s="66"/>
      <c r="AZ10" s="66"/>
      <c r="BA10" s="66"/>
      <c r="BB10" s="66">
        <f>データ!X6</f>
        <v>3988.94</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FsiOGzqc+34dki8sAnCkYGJFafK/mn/kWQijmUUwCDUB/qL1BB76Qnal8cDxPtKyAhGOs0O/qGE3oGOCzXvgjQ==" saltValue="HUsKdosvQxMuWn1WF97D8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432156</v>
      </c>
      <c r="D6" s="33">
        <f t="shared" si="3"/>
        <v>46</v>
      </c>
      <c r="E6" s="33">
        <f t="shared" si="3"/>
        <v>17</v>
      </c>
      <c r="F6" s="33">
        <f t="shared" si="3"/>
        <v>1</v>
      </c>
      <c r="G6" s="33">
        <f t="shared" si="3"/>
        <v>0</v>
      </c>
      <c r="H6" s="33" t="str">
        <f t="shared" si="3"/>
        <v>熊本県　天草市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70.89</v>
      </c>
      <c r="P6" s="34">
        <f t="shared" si="3"/>
        <v>30.95</v>
      </c>
      <c r="Q6" s="34">
        <f t="shared" si="3"/>
        <v>75.040000000000006</v>
      </c>
      <c r="R6" s="34">
        <f t="shared" si="3"/>
        <v>3672</v>
      </c>
      <c r="S6" s="34">
        <f t="shared" si="3"/>
        <v>82560</v>
      </c>
      <c r="T6" s="34">
        <f t="shared" si="3"/>
        <v>683.86</v>
      </c>
      <c r="U6" s="34">
        <f t="shared" si="3"/>
        <v>120.73</v>
      </c>
      <c r="V6" s="34">
        <f t="shared" si="3"/>
        <v>25250</v>
      </c>
      <c r="W6" s="34">
        <f t="shared" si="3"/>
        <v>6.33</v>
      </c>
      <c r="X6" s="34">
        <f t="shared" si="3"/>
        <v>3988.94</v>
      </c>
      <c r="Y6" s="35" t="str">
        <f>IF(Y7="",NA(),Y7)</f>
        <v>-</v>
      </c>
      <c r="Z6" s="35" t="str">
        <f t="shared" ref="Z6:AH6" si="4">IF(Z7="",NA(),Z7)</f>
        <v>-</v>
      </c>
      <c r="AA6" s="35" t="str">
        <f t="shared" si="4"/>
        <v>-</v>
      </c>
      <c r="AB6" s="35">
        <f t="shared" si="4"/>
        <v>106.79</v>
      </c>
      <c r="AC6" s="35">
        <f t="shared" si="4"/>
        <v>107.86</v>
      </c>
      <c r="AD6" s="35" t="str">
        <f t="shared" si="4"/>
        <v>-</v>
      </c>
      <c r="AE6" s="35" t="str">
        <f t="shared" si="4"/>
        <v>-</v>
      </c>
      <c r="AF6" s="35" t="str">
        <f t="shared" si="4"/>
        <v>-</v>
      </c>
      <c r="AG6" s="35">
        <f t="shared" si="4"/>
        <v>105.98</v>
      </c>
      <c r="AH6" s="35">
        <f t="shared" si="4"/>
        <v>105.53</v>
      </c>
      <c r="AI6" s="34" t="str">
        <f>IF(AI7="","",IF(AI7="-","【-】","【"&amp;SUBSTITUTE(TEXT(AI7,"#,##0.00"),"-","△")&amp;"】"))</f>
        <v>【108.80】</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41.15</v>
      </c>
      <c r="AS6" s="35">
        <f t="shared" si="5"/>
        <v>39.08</v>
      </c>
      <c r="AT6" s="34" t="str">
        <f>IF(AT7="","",IF(AT7="-","【-】","【"&amp;SUBSTITUTE(TEXT(AT7,"#,##0.00"),"-","△")&amp;"】"))</f>
        <v>【4.27】</v>
      </c>
      <c r="AU6" s="35" t="str">
        <f>IF(AU7="",NA(),AU7)</f>
        <v>-</v>
      </c>
      <c r="AV6" s="35" t="str">
        <f t="shared" ref="AV6:BD6" si="6">IF(AV7="",NA(),AV7)</f>
        <v>-</v>
      </c>
      <c r="AW6" s="35" t="str">
        <f t="shared" si="6"/>
        <v>-</v>
      </c>
      <c r="AX6" s="35">
        <f t="shared" si="6"/>
        <v>45.47</v>
      </c>
      <c r="AY6" s="35">
        <f t="shared" si="6"/>
        <v>55.82</v>
      </c>
      <c r="AZ6" s="35" t="str">
        <f t="shared" si="6"/>
        <v>-</v>
      </c>
      <c r="BA6" s="35" t="str">
        <f t="shared" si="6"/>
        <v>-</v>
      </c>
      <c r="BB6" s="35" t="str">
        <f t="shared" si="6"/>
        <v>-</v>
      </c>
      <c r="BC6" s="35">
        <f t="shared" si="6"/>
        <v>88.12</v>
      </c>
      <c r="BD6" s="35">
        <f t="shared" si="6"/>
        <v>81.33</v>
      </c>
      <c r="BE6" s="34" t="str">
        <f>IF(BE7="","",IF(BE7="-","【-】","【"&amp;SUBSTITUTE(TEXT(BE7,"#,##0.00"),"-","△")&amp;"】"))</f>
        <v>【66.41】</v>
      </c>
      <c r="BF6" s="35" t="str">
        <f>IF(BF7="",NA(),BF7)</f>
        <v>-</v>
      </c>
      <c r="BG6" s="35" t="str">
        <f t="shared" ref="BG6:BO6" si="7">IF(BG7="",NA(),BG7)</f>
        <v>-</v>
      </c>
      <c r="BH6" s="35" t="str">
        <f t="shared" si="7"/>
        <v>-</v>
      </c>
      <c r="BI6" s="35">
        <f t="shared" si="7"/>
        <v>459.15</v>
      </c>
      <c r="BJ6" s="35">
        <f t="shared" si="7"/>
        <v>386.44</v>
      </c>
      <c r="BK6" s="35" t="str">
        <f t="shared" si="7"/>
        <v>-</v>
      </c>
      <c r="BL6" s="35" t="str">
        <f t="shared" si="7"/>
        <v>-</v>
      </c>
      <c r="BM6" s="35" t="str">
        <f t="shared" si="7"/>
        <v>-</v>
      </c>
      <c r="BN6" s="35">
        <f t="shared" si="7"/>
        <v>716.96</v>
      </c>
      <c r="BO6" s="35">
        <f t="shared" si="7"/>
        <v>799.11</v>
      </c>
      <c r="BP6" s="34" t="str">
        <f>IF(BP7="","",IF(BP7="-","【-】","【"&amp;SUBSTITUTE(TEXT(BP7,"#,##0.00"),"-","△")&amp;"】"))</f>
        <v>【707.33】</v>
      </c>
      <c r="BQ6" s="35" t="str">
        <f>IF(BQ7="",NA(),BQ7)</f>
        <v>-</v>
      </c>
      <c r="BR6" s="35" t="str">
        <f t="shared" ref="BR6:BZ6" si="8">IF(BR7="",NA(),BR7)</f>
        <v>-</v>
      </c>
      <c r="BS6" s="35" t="str">
        <f t="shared" si="8"/>
        <v>-</v>
      </c>
      <c r="BT6" s="35">
        <f t="shared" si="8"/>
        <v>65.84</v>
      </c>
      <c r="BU6" s="35">
        <f t="shared" si="8"/>
        <v>96.91</v>
      </c>
      <c r="BV6" s="35" t="str">
        <f t="shared" si="8"/>
        <v>-</v>
      </c>
      <c r="BW6" s="35" t="str">
        <f t="shared" si="8"/>
        <v>-</v>
      </c>
      <c r="BX6" s="35" t="str">
        <f t="shared" si="8"/>
        <v>-</v>
      </c>
      <c r="BY6" s="35">
        <f t="shared" si="8"/>
        <v>88.09</v>
      </c>
      <c r="BZ6" s="35">
        <f t="shared" si="8"/>
        <v>87.69</v>
      </c>
      <c r="CA6" s="34" t="str">
        <f>IF(CA7="","",IF(CA7="-","【-】","【"&amp;SUBSTITUTE(TEXT(CA7,"#,##0.00"),"-","△")&amp;"】"))</f>
        <v>【101.26】</v>
      </c>
      <c r="CB6" s="35" t="str">
        <f>IF(CB7="",NA(),CB7)</f>
        <v>-</v>
      </c>
      <c r="CC6" s="35" t="str">
        <f t="shared" ref="CC6:CK6" si="9">IF(CC7="",NA(),CC7)</f>
        <v>-</v>
      </c>
      <c r="CD6" s="35" t="str">
        <f t="shared" si="9"/>
        <v>-</v>
      </c>
      <c r="CE6" s="35">
        <f t="shared" si="9"/>
        <v>286.79000000000002</v>
      </c>
      <c r="CF6" s="35">
        <f t="shared" si="9"/>
        <v>196.79</v>
      </c>
      <c r="CG6" s="35" t="str">
        <f t="shared" si="9"/>
        <v>-</v>
      </c>
      <c r="CH6" s="35" t="str">
        <f t="shared" si="9"/>
        <v>-</v>
      </c>
      <c r="CI6" s="35" t="str">
        <f t="shared" si="9"/>
        <v>-</v>
      </c>
      <c r="CJ6" s="35">
        <f t="shared" si="9"/>
        <v>181.8</v>
      </c>
      <c r="CK6" s="35">
        <f t="shared" si="9"/>
        <v>180.07</v>
      </c>
      <c r="CL6" s="34" t="str">
        <f>IF(CL7="","",IF(CL7="-","【-】","【"&amp;SUBSTITUTE(TEXT(CL7,"#,##0.00"),"-","△")&amp;"】"))</f>
        <v>【136.39】</v>
      </c>
      <c r="CM6" s="35" t="str">
        <f>IF(CM7="",NA(),CM7)</f>
        <v>-</v>
      </c>
      <c r="CN6" s="35" t="str">
        <f t="shared" ref="CN6:CV6" si="10">IF(CN7="",NA(),CN7)</f>
        <v>-</v>
      </c>
      <c r="CO6" s="35" t="str">
        <f t="shared" si="10"/>
        <v>-</v>
      </c>
      <c r="CP6" s="35">
        <f t="shared" si="10"/>
        <v>62.51</v>
      </c>
      <c r="CQ6" s="35">
        <f t="shared" si="10"/>
        <v>62.78</v>
      </c>
      <c r="CR6" s="35" t="str">
        <f t="shared" si="10"/>
        <v>-</v>
      </c>
      <c r="CS6" s="35" t="str">
        <f t="shared" si="10"/>
        <v>-</v>
      </c>
      <c r="CT6" s="35" t="str">
        <f t="shared" si="10"/>
        <v>-</v>
      </c>
      <c r="CU6" s="35">
        <f t="shared" si="10"/>
        <v>59.35</v>
      </c>
      <c r="CV6" s="35">
        <f t="shared" si="10"/>
        <v>58.4</v>
      </c>
      <c r="CW6" s="34" t="str">
        <f>IF(CW7="","",IF(CW7="-","【-】","【"&amp;SUBSTITUTE(TEXT(CW7,"#,##0.00"),"-","△")&amp;"】"))</f>
        <v>【60.13】</v>
      </c>
      <c r="CX6" s="35" t="str">
        <f>IF(CX7="",NA(),CX7)</f>
        <v>-</v>
      </c>
      <c r="CY6" s="35" t="str">
        <f t="shared" ref="CY6:DG6" si="11">IF(CY7="",NA(),CY7)</f>
        <v>-</v>
      </c>
      <c r="CZ6" s="35" t="str">
        <f t="shared" si="11"/>
        <v>-</v>
      </c>
      <c r="DA6" s="35">
        <f t="shared" si="11"/>
        <v>96.4</v>
      </c>
      <c r="DB6" s="35">
        <f t="shared" si="11"/>
        <v>96.38</v>
      </c>
      <c r="DC6" s="35" t="str">
        <f t="shared" si="11"/>
        <v>-</v>
      </c>
      <c r="DD6" s="35" t="str">
        <f t="shared" si="11"/>
        <v>-</v>
      </c>
      <c r="DE6" s="35" t="str">
        <f t="shared" si="11"/>
        <v>-</v>
      </c>
      <c r="DF6" s="35">
        <f t="shared" si="11"/>
        <v>89.88</v>
      </c>
      <c r="DG6" s="35">
        <f t="shared" si="11"/>
        <v>89.68</v>
      </c>
      <c r="DH6" s="34" t="str">
        <f>IF(DH7="","",IF(DH7="-","【-】","【"&amp;SUBSTITUTE(TEXT(DH7,"#,##0.00"),"-","△")&amp;"】"))</f>
        <v>【95.06】</v>
      </c>
      <c r="DI6" s="35" t="str">
        <f>IF(DI7="",NA(),DI7)</f>
        <v>-</v>
      </c>
      <c r="DJ6" s="35" t="str">
        <f t="shared" ref="DJ6:DR6" si="12">IF(DJ7="",NA(),DJ7)</f>
        <v>-</v>
      </c>
      <c r="DK6" s="35" t="str">
        <f t="shared" si="12"/>
        <v>-</v>
      </c>
      <c r="DL6" s="35">
        <f t="shared" si="12"/>
        <v>5.4</v>
      </c>
      <c r="DM6" s="35">
        <f t="shared" si="12"/>
        <v>9.9700000000000006</v>
      </c>
      <c r="DN6" s="35" t="str">
        <f t="shared" si="12"/>
        <v>-</v>
      </c>
      <c r="DO6" s="35" t="str">
        <f t="shared" si="12"/>
        <v>-</v>
      </c>
      <c r="DP6" s="35" t="str">
        <f t="shared" si="12"/>
        <v>-</v>
      </c>
      <c r="DQ6" s="35">
        <f t="shared" si="12"/>
        <v>27.12</v>
      </c>
      <c r="DR6" s="35">
        <f t="shared" si="12"/>
        <v>29.5</v>
      </c>
      <c r="DS6" s="34" t="str">
        <f>IF(DS7="","",IF(DS7="-","【-】","【"&amp;SUBSTITUTE(TEXT(DS7,"#,##0.00"),"-","△")&amp;"】"))</f>
        <v>【38.13】</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1.93</v>
      </c>
      <c r="EC6" s="35">
        <f t="shared" si="13"/>
        <v>1.92</v>
      </c>
      <c r="ED6" s="34" t="str">
        <f>IF(ED7="","",IF(ED7="-","【-】","【"&amp;SUBSTITUTE(TEXT(ED7,"#,##0.00"),"-","△")&amp;"】"))</f>
        <v>【5.37】</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0.19</v>
      </c>
      <c r="EN6" s="35">
        <f t="shared" si="14"/>
        <v>0.23</v>
      </c>
      <c r="EO6" s="34" t="str">
        <f>IF(EO7="","",IF(EO7="-","【-】","【"&amp;SUBSTITUTE(TEXT(EO7,"#,##0.00"),"-","△")&amp;"】"))</f>
        <v>【0.23】</v>
      </c>
    </row>
    <row r="7" spans="1:148" s="36" customFormat="1" x14ac:dyDescent="0.15">
      <c r="A7" s="28"/>
      <c r="B7" s="37">
        <v>2017</v>
      </c>
      <c r="C7" s="37">
        <v>432156</v>
      </c>
      <c r="D7" s="37">
        <v>46</v>
      </c>
      <c r="E7" s="37">
        <v>17</v>
      </c>
      <c r="F7" s="37">
        <v>1</v>
      </c>
      <c r="G7" s="37">
        <v>0</v>
      </c>
      <c r="H7" s="37" t="s">
        <v>108</v>
      </c>
      <c r="I7" s="37" t="s">
        <v>109</v>
      </c>
      <c r="J7" s="37" t="s">
        <v>110</v>
      </c>
      <c r="K7" s="37" t="s">
        <v>111</v>
      </c>
      <c r="L7" s="37" t="s">
        <v>112</v>
      </c>
      <c r="M7" s="37" t="s">
        <v>113</v>
      </c>
      <c r="N7" s="38" t="s">
        <v>114</v>
      </c>
      <c r="O7" s="38">
        <v>70.89</v>
      </c>
      <c r="P7" s="38">
        <v>30.95</v>
      </c>
      <c r="Q7" s="38">
        <v>75.040000000000006</v>
      </c>
      <c r="R7" s="38">
        <v>3672</v>
      </c>
      <c r="S7" s="38">
        <v>82560</v>
      </c>
      <c r="T7" s="38">
        <v>683.86</v>
      </c>
      <c r="U7" s="38">
        <v>120.73</v>
      </c>
      <c r="V7" s="38">
        <v>25250</v>
      </c>
      <c r="W7" s="38">
        <v>6.33</v>
      </c>
      <c r="X7" s="38">
        <v>3988.94</v>
      </c>
      <c r="Y7" s="38" t="s">
        <v>114</v>
      </c>
      <c r="Z7" s="38" t="s">
        <v>114</v>
      </c>
      <c r="AA7" s="38" t="s">
        <v>114</v>
      </c>
      <c r="AB7" s="38">
        <v>106.79</v>
      </c>
      <c r="AC7" s="38">
        <v>107.86</v>
      </c>
      <c r="AD7" s="38" t="s">
        <v>114</v>
      </c>
      <c r="AE7" s="38" t="s">
        <v>114</v>
      </c>
      <c r="AF7" s="38" t="s">
        <v>114</v>
      </c>
      <c r="AG7" s="38">
        <v>105.98</v>
      </c>
      <c r="AH7" s="38">
        <v>105.53</v>
      </c>
      <c r="AI7" s="38">
        <v>108.8</v>
      </c>
      <c r="AJ7" s="38" t="s">
        <v>114</v>
      </c>
      <c r="AK7" s="38" t="s">
        <v>114</v>
      </c>
      <c r="AL7" s="38" t="s">
        <v>114</v>
      </c>
      <c r="AM7" s="38">
        <v>0</v>
      </c>
      <c r="AN7" s="38">
        <v>0</v>
      </c>
      <c r="AO7" s="38" t="s">
        <v>114</v>
      </c>
      <c r="AP7" s="38" t="s">
        <v>114</v>
      </c>
      <c r="AQ7" s="38" t="s">
        <v>114</v>
      </c>
      <c r="AR7" s="38">
        <v>41.15</v>
      </c>
      <c r="AS7" s="38">
        <v>39.08</v>
      </c>
      <c r="AT7" s="38">
        <v>4.2699999999999996</v>
      </c>
      <c r="AU7" s="38" t="s">
        <v>114</v>
      </c>
      <c r="AV7" s="38" t="s">
        <v>114</v>
      </c>
      <c r="AW7" s="38" t="s">
        <v>114</v>
      </c>
      <c r="AX7" s="38">
        <v>45.47</v>
      </c>
      <c r="AY7" s="38">
        <v>55.82</v>
      </c>
      <c r="AZ7" s="38" t="s">
        <v>114</v>
      </c>
      <c r="BA7" s="38" t="s">
        <v>114</v>
      </c>
      <c r="BB7" s="38" t="s">
        <v>114</v>
      </c>
      <c r="BC7" s="38">
        <v>88.12</v>
      </c>
      <c r="BD7" s="38">
        <v>81.33</v>
      </c>
      <c r="BE7" s="38">
        <v>66.41</v>
      </c>
      <c r="BF7" s="38" t="s">
        <v>114</v>
      </c>
      <c r="BG7" s="38" t="s">
        <v>114</v>
      </c>
      <c r="BH7" s="38" t="s">
        <v>114</v>
      </c>
      <c r="BI7" s="38">
        <v>459.15</v>
      </c>
      <c r="BJ7" s="38">
        <v>386.44</v>
      </c>
      <c r="BK7" s="38" t="s">
        <v>114</v>
      </c>
      <c r="BL7" s="38" t="s">
        <v>114</v>
      </c>
      <c r="BM7" s="38" t="s">
        <v>114</v>
      </c>
      <c r="BN7" s="38">
        <v>716.96</v>
      </c>
      <c r="BO7" s="38">
        <v>799.11</v>
      </c>
      <c r="BP7" s="38">
        <v>707.33</v>
      </c>
      <c r="BQ7" s="38" t="s">
        <v>114</v>
      </c>
      <c r="BR7" s="38" t="s">
        <v>114</v>
      </c>
      <c r="BS7" s="38" t="s">
        <v>114</v>
      </c>
      <c r="BT7" s="38">
        <v>65.84</v>
      </c>
      <c r="BU7" s="38">
        <v>96.91</v>
      </c>
      <c r="BV7" s="38" t="s">
        <v>114</v>
      </c>
      <c r="BW7" s="38" t="s">
        <v>114</v>
      </c>
      <c r="BX7" s="38" t="s">
        <v>114</v>
      </c>
      <c r="BY7" s="38">
        <v>88.09</v>
      </c>
      <c r="BZ7" s="38">
        <v>87.69</v>
      </c>
      <c r="CA7" s="38">
        <v>101.26</v>
      </c>
      <c r="CB7" s="38" t="s">
        <v>114</v>
      </c>
      <c r="CC7" s="38" t="s">
        <v>114</v>
      </c>
      <c r="CD7" s="38" t="s">
        <v>114</v>
      </c>
      <c r="CE7" s="38">
        <v>286.79000000000002</v>
      </c>
      <c r="CF7" s="38">
        <v>196.79</v>
      </c>
      <c r="CG7" s="38" t="s">
        <v>114</v>
      </c>
      <c r="CH7" s="38" t="s">
        <v>114</v>
      </c>
      <c r="CI7" s="38" t="s">
        <v>114</v>
      </c>
      <c r="CJ7" s="38">
        <v>181.8</v>
      </c>
      <c r="CK7" s="38">
        <v>180.07</v>
      </c>
      <c r="CL7" s="38">
        <v>136.38999999999999</v>
      </c>
      <c r="CM7" s="38" t="s">
        <v>114</v>
      </c>
      <c r="CN7" s="38" t="s">
        <v>114</v>
      </c>
      <c r="CO7" s="38" t="s">
        <v>114</v>
      </c>
      <c r="CP7" s="38">
        <v>62.51</v>
      </c>
      <c r="CQ7" s="38">
        <v>62.78</v>
      </c>
      <c r="CR7" s="38" t="s">
        <v>114</v>
      </c>
      <c r="CS7" s="38" t="s">
        <v>114</v>
      </c>
      <c r="CT7" s="38" t="s">
        <v>114</v>
      </c>
      <c r="CU7" s="38">
        <v>59.35</v>
      </c>
      <c r="CV7" s="38">
        <v>58.4</v>
      </c>
      <c r="CW7" s="38">
        <v>60.13</v>
      </c>
      <c r="CX7" s="38" t="s">
        <v>114</v>
      </c>
      <c r="CY7" s="38" t="s">
        <v>114</v>
      </c>
      <c r="CZ7" s="38" t="s">
        <v>114</v>
      </c>
      <c r="DA7" s="38">
        <v>96.4</v>
      </c>
      <c r="DB7" s="38">
        <v>96.38</v>
      </c>
      <c r="DC7" s="38" t="s">
        <v>114</v>
      </c>
      <c r="DD7" s="38" t="s">
        <v>114</v>
      </c>
      <c r="DE7" s="38" t="s">
        <v>114</v>
      </c>
      <c r="DF7" s="38">
        <v>89.88</v>
      </c>
      <c r="DG7" s="38">
        <v>89.68</v>
      </c>
      <c r="DH7" s="38">
        <v>95.06</v>
      </c>
      <c r="DI7" s="38" t="s">
        <v>114</v>
      </c>
      <c r="DJ7" s="38" t="s">
        <v>114</v>
      </c>
      <c r="DK7" s="38" t="s">
        <v>114</v>
      </c>
      <c r="DL7" s="38">
        <v>5.4</v>
      </c>
      <c r="DM7" s="38">
        <v>9.9700000000000006</v>
      </c>
      <c r="DN7" s="38" t="s">
        <v>114</v>
      </c>
      <c r="DO7" s="38" t="s">
        <v>114</v>
      </c>
      <c r="DP7" s="38" t="s">
        <v>114</v>
      </c>
      <c r="DQ7" s="38">
        <v>27.12</v>
      </c>
      <c r="DR7" s="38">
        <v>29.5</v>
      </c>
      <c r="DS7" s="38">
        <v>38.130000000000003</v>
      </c>
      <c r="DT7" s="38" t="s">
        <v>114</v>
      </c>
      <c r="DU7" s="38" t="s">
        <v>114</v>
      </c>
      <c r="DV7" s="38" t="s">
        <v>114</v>
      </c>
      <c r="DW7" s="38">
        <v>0</v>
      </c>
      <c r="DX7" s="38">
        <v>0</v>
      </c>
      <c r="DY7" s="38" t="s">
        <v>114</v>
      </c>
      <c r="DZ7" s="38" t="s">
        <v>114</v>
      </c>
      <c r="EA7" s="38" t="s">
        <v>114</v>
      </c>
      <c r="EB7" s="38">
        <v>1.93</v>
      </c>
      <c r="EC7" s="38">
        <v>1.92</v>
      </c>
      <c r="ED7" s="38">
        <v>5.37</v>
      </c>
      <c r="EE7" s="38" t="s">
        <v>114</v>
      </c>
      <c r="EF7" s="38" t="s">
        <v>114</v>
      </c>
      <c r="EG7" s="38" t="s">
        <v>114</v>
      </c>
      <c r="EH7" s="38">
        <v>0</v>
      </c>
      <c r="EI7" s="38">
        <v>0</v>
      </c>
      <c r="EJ7" s="38" t="s">
        <v>114</v>
      </c>
      <c r="EK7" s="38" t="s">
        <v>114</v>
      </c>
      <c r="EL7" s="38" t="s">
        <v>114</v>
      </c>
      <c r="EM7" s="38">
        <v>0.19</v>
      </c>
      <c r="EN7" s="38">
        <v>0.23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2019-02-06T23:44:16Z</cp:lastPrinted>
  <dcterms:created xsi:type="dcterms:W3CDTF">2018-12-03T08:51:47Z</dcterms:created>
  <dcterms:modified xsi:type="dcterms:W3CDTF">2019-02-06T23:44:19Z</dcterms:modified>
  <cp:category/>
</cp:coreProperties>
</file>