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15\共通\0920下水道課\001庶務係\8(2)②県への報告\経営比較分析表\20190117　公営企業に係る「経営比較分析表」の分析\03 人吉市\下水道（法適）\"/>
    </mc:Choice>
  </mc:AlternateContent>
  <workbookProtection workbookAlgorithmName="SHA-512" workbookHashValue="4WfIleKZlHHeINivpfVo0rcz7uZje7zqFdBySsHFkjZ7STmWdyH16+UuItSNpQyitMmN5iO8yXKe/B38ieI+bA==" workbookSaltValue="YgnOKsVDFjN/KC1779B/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<sst xmlns="http://schemas.openxmlformats.org/spreadsheetml/2006/main" count="279" uniqueCount="123">
  <si>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</si>
  <si>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</si>
  <si>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</si>
  <si>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</si>
  <si>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</si>
  <si>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</si>
  <si>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</si>
  <si>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</si>
  <si>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</si>
  <si>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</si>
  <si>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</si>
  <si>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</si>
  <si>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</si>
  <si>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</si>
  <si>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</si>
  <si>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</si>
  <si>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</si>
  <si>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</si>
  <si>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</si>
  <si>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</si>
  <si>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</si>
  <si>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</si>
  <si>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</si>
  <si>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</si>
  <si>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</si>
  <si>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</si>
  <si>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</si>
  <si>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</si>
  <si>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</si>
  <si>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</si>
  <si>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</si>
  <si>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</si>
  <si>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</si>
  <si>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</si>
  <si>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</si>
  <si>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</si>
  <si>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</si>
  <si>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</si>
  <si>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</si>
  <si>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</si>
  <si>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</si>
  <si>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</si>
  <si>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</si>
  <si>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</si>
  <si>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</si>
  <si>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</si>
  <si>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</si>
  <si>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</si>
  <si>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</si>
  <si>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</si>
  <si>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</si>
  <si>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</si>
  <si>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</si>
  <si>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</si>
  <si>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</si>
  <si>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</si>
  <si>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</si>
  <si>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</si>
  <si>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</si>
  <si>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</si>
  <si>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</si>
  <si>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</si>
  <si>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</si>
  <si>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</si>
  <si>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</si>
  <si>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</si>
  <si>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</si>
  <si>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</si>
  <si>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</si>
  <si>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</si>
  <si>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</si>
  <si>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</si>
  <si>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</si>
  <si>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</si>
  <si>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</si>
  <si>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</si>
  <si>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</si>
  <si>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</si>
  <si>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</si>
  <si>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</si>
  <si>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</si>
  <si>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</si>
  <si>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</si>
  <si>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</si>
  <si>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</si>
  <si>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</si>
  <si>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</si>
  <si>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</si>
  <si>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</si>
  <si>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</si>
  <si>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</si>
  <si>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</si>
  <si>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</si>
  <si>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</si>
  <si>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</si>
  <si>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</si>
  <si>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</si>
  <si>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</si>
  <si>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</si>
  <si>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</si>
  <si>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</si>
  <si>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</si>
  <si>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</si>
  <si>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</si>
  <si>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</si>
  <si>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</si>
  <si>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</si>
  <si>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</si>
  <si>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</si>
  <si>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</si>
  <si>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</si>
  <si>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</si>
  <si>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</si>
  <si>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</si>
  <si>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</si>
  <si>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</si>
  <si>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</si>
  <si>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</si>
  <si>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</si>
  <si>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</si>
  <si>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化については、指標の変動はあるものの、類似団体と比較しても全体的には悪い状況にはないと思われる。ただ、上記でもあるように、使用者人口の減少に伴う使用料の減収が見込まれる中、下水処理施設等の更新が差し迫っている状況に変わりはない。
　今後は、施設のダウンサイジングや更なるアウトソーシングの検討も含めた上で、将来の財政収支と整合性をとりながら、現在策定中のストックマネジメントで示される施設等の更新計画を進めていくことで経年による維持管理費の削減を図り、経営改善を努めていくことが必要である。</t>
    <rPh sb="1" eb="3">
      <t>ケイエイ</t>
    </rPh>
    <rPh sb="4" eb="7">
      <t>ケンゼンセイ</t>
    </rPh>
    <rPh sb="8" eb="11">
      <t>コウリツカ</t>
    </rPh>
    <rPh sb="17" eb="19">
      <t>シヒョウ</t>
    </rPh>
    <rPh sb="20" eb="22">
      <t>ヘンドウ</t>
    </rPh>
    <rPh sb="29" eb="33">
      <t>ルイジダンタイ</t>
    </rPh>
    <rPh sb="34" eb="36">
      <t>ヒカク</t>
    </rPh>
    <rPh sb="39" eb="42">
      <t>ゼンタイテキ</t>
    </rPh>
    <rPh sb="44" eb="45">
      <t>ワル</t>
    </rPh>
    <rPh sb="46" eb="48">
      <t>ジョウキョウ</t>
    </rPh>
    <rPh sb="53" eb="54">
      <t>オモ</t>
    </rPh>
    <rPh sb="61" eb="63">
      <t>ジョウキ</t>
    </rPh>
    <rPh sb="71" eb="74">
      <t>シヨウシャ</t>
    </rPh>
    <rPh sb="74" eb="76">
      <t>ジンコウ</t>
    </rPh>
    <rPh sb="77" eb="79">
      <t>ゲンショウ</t>
    </rPh>
    <rPh sb="80" eb="81">
      <t>トモナ</t>
    </rPh>
    <rPh sb="82" eb="85">
      <t>シヨウリョウ</t>
    </rPh>
    <rPh sb="86" eb="88">
      <t>ゲンシュウ</t>
    </rPh>
    <rPh sb="89" eb="91">
      <t>ミコ</t>
    </rPh>
    <rPh sb="94" eb="95">
      <t>ナカ</t>
    </rPh>
    <rPh sb="96" eb="98">
      <t>ゲスイ</t>
    </rPh>
    <rPh sb="98" eb="100">
      <t>ショリ</t>
    </rPh>
    <rPh sb="100" eb="102">
      <t>シセツ</t>
    </rPh>
    <rPh sb="102" eb="103">
      <t>トウ</t>
    </rPh>
    <rPh sb="104" eb="106">
      <t>コウシン</t>
    </rPh>
    <rPh sb="107" eb="108">
      <t>サ</t>
    </rPh>
    <rPh sb="109" eb="110">
      <t>セマ</t>
    </rPh>
    <rPh sb="114" eb="116">
      <t>ジョウキョウ</t>
    </rPh>
    <rPh sb="117" eb="118">
      <t>カ</t>
    </rPh>
    <rPh sb="126" eb="128">
      <t>コンゴ</t>
    </rPh>
    <rPh sb="163" eb="165">
      <t>ショウライ</t>
    </rPh>
    <rPh sb="166" eb="168">
      <t>ザイセイ</t>
    </rPh>
    <rPh sb="168" eb="170">
      <t>シュウシ</t>
    </rPh>
    <rPh sb="171" eb="174">
      <t>セイゴウセイ</t>
    </rPh>
    <rPh sb="211" eb="212">
      <t>スス</t>
    </rPh>
    <rPh sb="224" eb="229">
      <t>イジカンリヒ</t>
    </rPh>
    <rPh sb="230" eb="232">
      <t>サクゲン</t>
    </rPh>
    <rPh sb="233" eb="234">
      <t>ハカ</t>
    </rPh>
    <rPh sb="236" eb="238">
      <t>ケイエイ</t>
    </rPh>
    <rPh sb="238" eb="240">
      <t>カイゼン</t>
    </rPh>
    <rPh sb="241" eb="242">
      <t>ツト</t>
    </rPh>
    <rPh sb="249" eb="251">
      <t>ヒツヨウ</t>
    </rPh>
    <phoneticPr fontId="4"/>
  </si>
  <si>
    <t>①経常収支比率においては、平成２９年度決算では類似団体より上回ってはいるものの、その他の指標によっては平均値から離れているものもある。急激な悪化はないであろうが、数値が低下又は上昇傾向にある指標については、より詳細な分析等が必要であると考える。
③流動比率は、類似団体平均より大きく下回っており、短期的支払能力が低いことが伺える。今後は使用者の減少に伴う下水道使用料収入の減収が考えられるため、未収金の収納向上、その他の収益の検討などが必要である。
④企業債残高事業規模比率は、企業債の残高が減少傾向であるため比率の減となってはいるが、営業収益の主たる下水道使用料の減収が見込まれるため、今後の施設改修工事等における起債の発行については、流動比率の推移も踏まえる必要がある。
⑤経費回収率は、類似団体より高い状況ではあるが、毎年低下傾向である。要因としては、施設設備の老朽化等により汚水処理費が毎年増加しているためと考えられる。
⑥汚水処理原価については、⑤と同様に汚水処理費の増加により上昇傾向である。施設設備の老朽化による汚水処理費の増加がその要因の一つであるので、施設の効率化や計画改修等を考えていく必要がある。
⑧水洗化率については、ほぼ横ばいの状況であるが、区域内人口、水洗化済人口は減少傾向にある。ただ、水質保全や使用料収入の確保のためにも水洗化に向けた啓発活動を行っていきたい。</t>
    <rPh sb="1" eb="7">
      <t>ケイジョウシュウシヒリツ</t>
    </rPh>
    <rPh sb="13" eb="15">
      <t>ヘイセイ</t>
    </rPh>
    <rPh sb="17" eb="18">
      <t>ネン</t>
    </rPh>
    <rPh sb="18" eb="19">
      <t>ド</t>
    </rPh>
    <rPh sb="19" eb="21">
      <t>ケッサン</t>
    </rPh>
    <rPh sb="23" eb="25">
      <t>ルイジ</t>
    </rPh>
    <rPh sb="25" eb="27">
      <t>ダンタイ</t>
    </rPh>
    <rPh sb="29" eb="31">
      <t>ウワマワ</t>
    </rPh>
    <rPh sb="42" eb="43">
      <t>ホカ</t>
    </rPh>
    <rPh sb="44" eb="46">
      <t>シヒョウ</t>
    </rPh>
    <rPh sb="51" eb="54">
      <t>ヘイキンチ</t>
    </rPh>
    <rPh sb="56" eb="57">
      <t>ハナ</t>
    </rPh>
    <rPh sb="67" eb="69">
      <t>キュウゲキ</t>
    </rPh>
    <rPh sb="70" eb="72">
      <t>アッカ</t>
    </rPh>
    <rPh sb="81" eb="83">
      <t>スウチ</t>
    </rPh>
    <rPh sb="84" eb="86">
      <t>テイカ</t>
    </rPh>
    <rPh sb="86" eb="87">
      <t>マタ</t>
    </rPh>
    <rPh sb="88" eb="90">
      <t>ジョウショウ</t>
    </rPh>
    <rPh sb="90" eb="92">
      <t>ケイコウ</t>
    </rPh>
    <rPh sb="95" eb="97">
      <t>シヒョウ</t>
    </rPh>
    <rPh sb="105" eb="107">
      <t>ショウサイ</t>
    </rPh>
    <rPh sb="108" eb="110">
      <t>ブンセキ</t>
    </rPh>
    <rPh sb="110" eb="111">
      <t>トウ</t>
    </rPh>
    <rPh sb="112" eb="114">
      <t>ヒツヨウ</t>
    </rPh>
    <rPh sb="118" eb="119">
      <t>カンガ</t>
    </rPh>
    <rPh sb="124" eb="126">
      <t>リュウドウ</t>
    </rPh>
    <rPh sb="126" eb="128">
      <t>ヒリツ</t>
    </rPh>
    <rPh sb="130" eb="134">
      <t>ルイジダンタイ</t>
    </rPh>
    <rPh sb="134" eb="136">
      <t>ヘイキン</t>
    </rPh>
    <rPh sb="138" eb="139">
      <t>オオ</t>
    </rPh>
    <rPh sb="141" eb="143">
      <t>シタマワ</t>
    </rPh>
    <rPh sb="148" eb="151">
      <t>タンキテキ</t>
    </rPh>
    <rPh sb="151" eb="153">
      <t>シハラ</t>
    </rPh>
    <rPh sb="165" eb="167">
      <t>コンゴ</t>
    </rPh>
    <rPh sb="168" eb="171">
      <t>シヨウシャ</t>
    </rPh>
    <rPh sb="172" eb="174">
      <t>ゲンショウ</t>
    </rPh>
    <rPh sb="175" eb="176">
      <t>トモナ</t>
    </rPh>
    <rPh sb="186" eb="188">
      <t>ゲンシュウ</t>
    </rPh>
    <rPh sb="243" eb="245">
      <t>ザンダカ</t>
    </rPh>
    <rPh sb="246" eb="248">
      <t>ゲンショウ</t>
    </rPh>
    <rPh sb="248" eb="250">
      <t>ケイコウ</t>
    </rPh>
    <rPh sb="255" eb="257">
      <t>ヒリツ</t>
    </rPh>
    <rPh sb="258" eb="259">
      <t>ゲン</t>
    </rPh>
    <rPh sb="268" eb="270">
      <t>エイギョウ</t>
    </rPh>
    <rPh sb="270" eb="272">
      <t>シュウエキ</t>
    </rPh>
    <rPh sb="273" eb="274">
      <t>シュ</t>
    </rPh>
    <rPh sb="276" eb="282">
      <t>ゲスイドウシヨウリョウ</t>
    </rPh>
    <rPh sb="283" eb="285">
      <t>ゲンシュウ</t>
    </rPh>
    <rPh sb="286" eb="288">
      <t>ミコ</t>
    </rPh>
    <rPh sb="294" eb="296">
      <t>コンゴ</t>
    </rPh>
    <rPh sb="297" eb="303">
      <t>シセツカイシュウコウジ</t>
    </rPh>
    <rPh sb="319" eb="321">
      <t>リュウドウ</t>
    </rPh>
    <rPh sb="321" eb="323">
      <t>ヒリツ</t>
    </rPh>
    <rPh sb="324" eb="326">
      <t>スイイ</t>
    </rPh>
    <rPh sb="327" eb="328">
      <t>フ</t>
    </rPh>
    <rPh sb="331" eb="333">
      <t>ヒツヨウ</t>
    </rPh>
    <rPh sb="339" eb="341">
      <t>ケイヒ</t>
    </rPh>
    <rPh sb="341" eb="343">
      <t>カイシュウ</t>
    </rPh>
    <rPh sb="343" eb="344">
      <t>リツ</t>
    </rPh>
    <rPh sb="346" eb="348">
      <t>ルイジ</t>
    </rPh>
    <rPh sb="348" eb="350">
      <t>ダンタイ</t>
    </rPh>
    <rPh sb="352" eb="353">
      <t>タカ</t>
    </rPh>
    <rPh sb="354" eb="356">
      <t>ジョウキョウ</t>
    </rPh>
    <rPh sb="362" eb="364">
      <t>マイネン</t>
    </rPh>
    <rPh sb="364" eb="366">
      <t>テイカ</t>
    </rPh>
    <rPh sb="366" eb="368">
      <t>ケイコウ</t>
    </rPh>
    <rPh sb="372" eb="374">
      <t>ヨウイン</t>
    </rPh>
    <rPh sb="408" eb="409">
      <t>カンガ</t>
    </rPh>
    <rPh sb="416" eb="418">
      <t>オスイ</t>
    </rPh>
    <rPh sb="418" eb="420">
      <t>ショリ</t>
    </rPh>
    <rPh sb="420" eb="422">
      <t>ゲンカ</t>
    </rPh>
    <rPh sb="430" eb="432">
      <t>ドウヨウ</t>
    </rPh>
    <rPh sb="433" eb="435">
      <t>オスイ</t>
    </rPh>
    <rPh sb="435" eb="437">
      <t>ショリ</t>
    </rPh>
    <rPh sb="437" eb="438">
      <t>ヒ</t>
    </rPh>
    <rPh sb="439" eb="441">
      <t>ゾウカ</t>
    </rPh>
    <rPh sb="444" eb="446">
      <t>ジョウショウ</t>
    </rPh>
    <rPh sb="446" eb="448">
      <t>ケイコウ</t>
    </rPh>
    <rPh sb="452" eb="456">
      <t>シセツセツビ</t>
    </rPh>
    <rPh sb="457" eb="460">
      <t>ロウキュウカ</t>
    </rPh>
    <rPh sb="463" eb="465">
      <t>オスイ</t>
    </rPh>
    <rPh sb="465" eb="467">
      <t>ショリ</t>
    </rPh>
    <rPh sb="467" eb="468">
      <t>ヒ</t>
    </rPh>
    <rPh sb="469" eb="471">
      <t>ゾウカ</t>
    </rPh>
    <rPh sb="474" eb="476">
      <t>ヨウイン</t>
    </rPh>
    <rPh sb="477" eb="478">
      <t>ヒト</t>
    </rPh>
    <rPh sb="485" eb="487">
      <t>シセツ</t>
    </rPh>
    <rPh sb="488" eb="491">
      <t>コウリツカ</t>
    </rPh>
    <rPh sb="492" eb="494">
      <t>ケイカク</t>
    </rPh>
    <rPh sb="494" eb="497">
      <t>カイシュウトウ</t>
    </rPh>
    <rPh sb="498" eb="499">
      <t>カンガ</t>
    </rPh>
    <rPh sb="503" eb="505">
      <t>ヒツヨウ</t>
    </rPh>
    <rPh sb="511" eb="514">
      <t>スイセンカ</t>
    </rPh>
    <rPh sb="514" eb="515">
      <t>リツ</t>
    </rPh>
    <rPh sb="523" eb="524">
      <t>ヨコ</t>
    </rPh>
    <rPh sb="527" eb="529">
      <t>ジョウキョウ</t>
    </rPh>
    <rPh sb="534" eb="537">
      <t>クイキナイ</t>
    </rPh>
    <rPh sb="537" eb="539">
      <t>ジンコウ</t>
    </rPh>
    <rPh sb="540" eb="543">
      <t>スイセンカ</t>
    </rPh>
    <rPh sb="543" eb="544">
      <t>ズミ</t>
    </rPh>
    <rPh sb="544" eb="546">
      <t>ジンコウ</t>
    </rPh>
    <rPh sb="547" eb="549">
      <t>ゲンショウ</t>
    </rPh>
    <rPh sb="549" eb="551">
      <t>ケイコウ</t>
    </rPh>
    <rPh sb="558" eb="560">
      <t>スイシツ</t>
    </rPh>
    <rPh sb="560" eb="562">
      <t>ホゼン</t>
    </rPh>
    <rPh sb="563" eb="566">
      <t>シヨウリョウ</t>
    </rPh>
    <rPh sb="566" eb="568">
      <t>シュウニュウ</t>
    </rPh>
    <rPh sb="569" eb="571">
      <t>カクホ</t>
    </rPh>
    <rPh sb="576" eb="579">
      <t>スイセンカ</t>
    </rPh>
    <rPh sb="580" eb="581">
      <t>ム</t>
    </rPh>
    <rPh sb="583" eb="587">
      <t>ケイハツカツドウ</t>
    </rPh>
    <rPh sb="588" eb="589">
      <t>オコナ</t>
    </rPh>
    <phoneticPr fontId="4"/>
  </si>
  <si>
    <t>　供用開始から３５年以上経過しており、①有形固定資産減価償却率の上昇からも分かるように、類似団体同様、施設設備の老朽化が進んでいることが明らかである。このような中、優先度を加味した上で機械・電気設備の更新、構造物の長寿命化を進めている状況ではある。
　管渠についてはストックマネジメントの策定に伴い調査等を行い現況把握を進めている。ただ、処理場の更新等も控えていることから、事業全体の収支状況等を勘案しながら、管渠の更新を計画的に進めていく必要がある。</t>
    <rPh sb="1" eb="3">
      <t>キョウヨウ</t>
    </rPh>
    <rPh sb="3" eb="5">
      <t>カイシ</t>
    </rPh>
    <rPh sb="9" eb="10">
      <t>ネン</t>
    </rPh>
    <rPh sb="10" eb="12">
      <t>イジョウ</t>
    </rPh>
    <rPh sb="12" eb="14">
      <t>ケイカ</t>
    </rPh>
    <rPh sb="20" eb="26">
      <t>ユウケイコテイシサン</t>
    </rPh>
    <rPh sb="26" eb="30">
      <t>ゲンカショウキャク</t>
    </rPh>
    <rPh sb="30" eb="31">
      <t>リツ</t>
    </rPh>
    <rPh sb="32" eb="34">
      <t>ジョウショウ</t>
    </rPh>
    <rPh sb="37" eb="38">
      <t>ワ</t>
    </rPh>
    <rPh sb="44" eb="48">
      <t>ルイジダンタイ</t>
    </rPh>
    <rPh sb="48" eb="50">
      <t>ドウヨウ</t>
    </rPh>
    <rPh sb="60" eb="61">
      <t>スス</t>
    </rPh>
    <rPh sb="68" eb="69">
      <t>アキ</t>
    </rPh>
    <rPh sb="80" eb="81">
      <t>ナカ</t>
    </rPh>
    <rPh sb="82" eb="85">
      <t>ユウセンド</t>
    </rPh>
    <rPh sb="86" eb="88">
      <t>カミ</t>
    </rPh>
    <rPh sb="90" eb="91">
      <t>ウエ</t>
    </rPh>
    <rPh sb="92" eb="94">
      <t>キカイ</t>
    </rPh>
    <rPh sb="95" eb="97">
      <t>デンキ</t>
    </rPh>
    <rPh sb="97" eb="99">
      <t>セツビ</t>
    </rPh>
    <rPh sb="100" eb="102">
      <t>コウシン</t>
    </rPh>
    <rPh sb="103" eb="106">
      <t>コウゾウブツ</t>
    </rPh>
    <rPh sb="107" eb="111">
      <t>チョウジュミョウカ</t>
    </rPh>
    <rPh sb="112" eb="113">
      <t>スス</t>
    </rPh>
    <rPh sb="117" eb="119">
      <t>ジョウキョウ</t>
    </rPh>
    <rPh sb="126" eb="128">
      <t>カンキョ</t>
    </rPh>
    <rPh sb="144" eb="146">
      <t>サクテイ</t>
    </rPh>
    <rPh sb="147" eb="148">
      <t>トモナ</t>
    </rPh>
    <rPh sb="149" eb="151">
      <t>チョウサ</t>
    </rPh>
    <rPh sb="151" eb="152">
      <t>トウ</t>
    </rPh>
    <rPh sb="153" eb="154">
      <t>オコナ</t>
    </rPh>
    <rPh sb="155" eb="157">
      <t>ゲンキョウ</t>
    </rPh>
    <rPh sb="157" eb="159">
      <t>ハアク</t>
    </rPh>
    <rPh sb="160" eb="161">
      <t>スス</t>
    </rPh>
    <rPh sb="169" eb="172">
      <t>ショリジョウ</t>
    </rPh>
    <rPh sb="173" eb="175">
      <t>コウシン</t>
    </rPh>
    <rPh sb="175" eb="176">
      <t>トウ</t>
    </rPh>
    <rPh sb="177" eb="178">
      <t>ヒカ</t>
    </rPh>
    <rPh sb="187" eb="189">
      <t>ジギョウ</t>
    </rPh>
    <rPh sb="189" eb="191">
      <t>ゼンタイ</t>
    </rPh>
    <rPh sb="192" eb="194">
      <t>シュウシ</t>
    </rPh>
    <rPh sb="194" eb="196">
      <t>ジョウキョウ</t>
    </rPh>
    <rPh sb="196" eb="197">
      <t>トウ</t>
    </rPh>
    <rPh sb="198" eb="200">
      <t>カンアン</t>
    </rPh>
    <rPh sb="205" eb="207">
      <t>カンキョ</t>
    </rPh>
    <rPh sb="208" eb="210">
      <t>コウシン</t>
    </rPh>
    <rPh sb="211" eb="214">
      <t>ケイカクテキ</t>
    </rPh>
    <rPh sb="215" eb="216">
      <t>スス</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</si>
</sst>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6A-4ACA-91A2-ED32280E95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0.19</c:v>
                </c:pt>
                <c:pt idx="4">
                  <c:v>0.23</c:v>
                </c:pt>
              </c:numCache>
            </c:numRef>
          </c:val>
          <c:smooth val="0"/>
          <c:extLst>
            <c:ext xmlns:c16="http://schemas.microsoft.com/office/drawing/2014/chart" uri="{C3380CC4-5D6E-409C-BE32-E72D297353CC}">
              <c16:uniqueId val="{00000001-E76A-4ACA-91A2-ED32280E95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78.64</c:v>
                </c:pt>
                <c:pt idx="3">
                  <c:v>76.709999999999994</c:v>
                </c:pt>
                <c:pt idx="4">
                  <c:v>76.650000000000006</c:v>
                </c:pt>
              </c:numCache>
            </c:numRef>
          </c:val>
          <c:extLst>
            <c:ext xmlns:c16="http://schemas.microsoft.com/office/drawing/2014/chart" uri="{C3380CC4-5D6E-409C-BE32-E72D297353CC}">
              <c16:uniqueId val="{00000000-2021-4EDA-B221-A30CCBE843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59.4</c:v>
                </c:pt>
                <c:pt idx="3">
                  <c:v>59.35</c:v>
                </c:pt>
                <c:pt idx="4">
                  <c:v>58.4</c:v>
                </c:pt>
              </c:numCache>
            </c:numRef>
          </c:val>
          <c:smooth val="0"/>
          <c:extLst>
            <c:ext xmlns:c16="http://schemas.microsoft.com/office/drawing/2014/chart" uri="{C3380CC4-5D6E-409C-BE32-E72D297353CC}">
              <c16:uniqueId val="{00000001-2021-4EDA-B221-A30CCBE843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90.94</c:v>
                </c:pt>
                <c:pt idx="3">
                  <c:v>90.85</c:v>
                </c:pt>
                <c:pt idx="4">
                  <c:v>90.87</c:v>
                </c:pt>
              </c:numCache>
            </c:numRef>
          </c:val>
          <c:extLst>
            <c:ext xmlns:c16="http://schemas.microsoft.com/office/drawing/2014/chart" uri="{C3380CC4-5D6E-409C-BE32-E72D297353CC}">
              <c16:uniqueId val="{00000000-68E2-4C63-8DB4-35142CA50B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89.81</c:v>
                </c:pt>
                <c:pt idx="3">
                  <c:v>89.88</c:v>
                </c:pt>
                <c:pt idx="4">
                  <c:v>89.68</c:v>
                </c:pt>
              </c:numCache>
            </c:numRef>
          </c:val>
          <c:smooth val="0"/>
          <c:extLst>
            <c:ext xmlns:c16="http://schemas.microsoft.com/office/drawing/2014/chart" uri="{C3380CC4-5D6E-409C-BE32-E72D297353CC}">
              <c16:uniqueId val="{00000001-68E2-4C63-8DB4-35142CA50B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107.02</c:v>
                </c:pt>
                <c:pt idx="3">
                  <c:v>106.67</c:v>
                </c:pt>
                <c:pt idx="4">
                  <c:v>109.03</c:v>
                </c:pt>
              </c:numCache>
            </c:numRef>
          </c:val>
          <c:extLst>
            <c:ext xmlns:c16="http://schemas.microsoft.com/office/drawing/2014/chart" uri="{C3380CC4-5D6E-409C-BE32-E72D297353CC}">
              <c16:uniqueId val="{00000000-7753-4763-8A68-467ED22A9A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115.25</c:v>
                </c:pt>
                <c:pt idx="3">
                  <c:v>105.98</c:v>
                </c:pt>
                <c:pt idx="4">
                  <c:v>105.53</c:v>
                </c:pt>
              </c:numCache>
            </c:numRef>
          </c:val>
          <c:smooth val="0"/>
          <c:extLst>
            <c:ext xmlns:c16="http://schemas.microsoft.com/office/drawing/2014/chart" uri="{C3380CC4-5D6E-409C-BE32-E72D297353CC}">
              <c16:uniqueId val="{00000001-7753-4763-8A68-467ED22A9A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4.62</c:v>
                </c:pt>
                <c:pt idx="3">
                  <c:v>9.0299999999999994</c:v>
                </c:pt>
                <c:pt idx="4">
                  <c:v>13.07</c:v>
                </c:pt>
              </c:numCache>
            </c:numRef>
          </c:val>
          <c:extLst>
            <c:ext xmlns:c16="http://schemas.microsoft.com/office/drawing/2014/chart" uri="{C3380CC4-5D6E-409C-BE32-E72D297353CC}">
              <c16:uniqueId val="{00000000-6E88-4DAE-A6FD-4F4E58FAC8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30.5</c:v>
                </c:pt>
                <c:pt idx="3">
                  <c:v>27.12</c:v>
                </c:pt>
                <c:pt idx="4">
                  <c:v>29.5</c:v>
                </c:pt>
              </c:numCache>
            </c:numRef>
          </c:val>
          <c:smooth val="0"/>
          <c:extLst>
            <c:ext xmlns:c16="http://schemas.microsoft.com/office/drawing/2014/chart" uri="{C3380CC4-5D6E-409C-BE32-E72D297353CC}">
              <c16:uniqueId val="{00000001-6E88-4DAE-A6FD-4F4E58FAC8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46A-4923-9039-E48C5A1794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c:v>
                </c:pt>
                <c:pt idx="3">
                  <c:v>1.93</c:v>
                </c:pt>
                <c:pt idx="4">
                  <c:v>1.92</c:v>
                </c:pt>
              </c:numCache>
            </c:numRef>
          </c:val>
          <c:smooth val="0"/>
          <c:extLst>
            <c:ext xmlns:c16="http://schemas.microsoft.com/office/drawing/2014/chart" uri="{C3380CC4-5D6E-409C-BE32-E72D297353CC}">
              <c16:uniqueId val="{00000001-B46A-4923-9039-E48C5A1794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A07-4870-8796-FAA1C8F6CE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19.440000000000001</c:v>
                </c:pt>
                <c:pt idx="3">
                  <c:v>41.15</c:v>
                </c:pt>
                <c:pt idx="4">
                  <c:v>39.08</c:v>
                </c:pt>
              </c:numCache>
            </c:numRef>
          </c:val>
          <c:smooth val="0"/>
          <c:extLst>
            <c:ext xmlns:c16="http://schemas.microsoft.com/office/drawing/2014/chart" uri="{C3380CC4-5D6E-409C-BE32-E72D297353CC}">
              <c16:uniqueId val="{00000001-DA07-4870-8796-FAA1C8F6CE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38.72</c:v>
                </c:pt>
                <c:pt idx="3">
                  <c:v>57.51</c:v>
                </c:pt>
                <c:pt idx="4">
                  <c:v>51.2</c:v>
                </c:pt>
              </c:numCache>
            </c:numRef>
          </c:val>
          <c:extLst>
            <c:ext xmlns:c16="http://schemas.microsoft.com/office/drawing/2014/chart" uri="{C3380CC4-5D6E-409C-BE32-E72D297353CC}">
              <c16:uniqueId val="{00000000-1A5A-4A93-9B05-9EBB603F27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71.52</c:v>
                </c:pt>
                <c:pt idx="3">
                  <c:v>88.12</c:v>
                </c:pt>
                <c:pt idx="4">
                  <c:v>81.33</c:v>
                </c:pt>
              </c:numCache>
            </c:numRef>
          </c:val>
          <c:smooth val="0"/>
          <c:extLst>
            <c:ext xmlns:c16="http://schemas.microsoft.com/office/drawing/2014/chart" uri="{C3380CC4-5D6E-409C-BE32-E72D297353CC}">
              <c16:uniqueId val="{00000001-1A5A-4A93-9B05-9EBB603F27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855.34</c:v>
                </c:pt>
                <c:pt idx="3">
                  <c:v>815.2</c:v>
                </c:pt>
                <c:pt idx="4">
                  <c:v>755.88</c:v>
                </c:pt>
              </c:numCache>
            </c:numRef>
          </c:val>
          <c:extLst>
            <c:ext xmlns:c16="http://schemas.microsoft.com/office/drawing/2014/chart" uri="{C3380CC4-5D6E-409C-BE32-E72D297353CC}">
              <c16:uniqueId val="{00000000-7E2D-4B1F-8299-F88025471D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862.87</c:v>
                </c:pt>
                <c:pt idx="3">
                  <c:v>716.96</c:v>
                </c:pt>
                <c:pt idx="4">
                  <c:v>799.11</c:v>
                </c:pt>
              </c:numCache>
            </c:numRef>
          </c:val>
          <c:smooth val="0"/>
          <c:extLst>
            <c:ext xmlns:c16="http://schemas.microsoft.com/office/drawing/2014/chart" uri="{C3380CC4-5D6E-409C-BE32-E72D297353CC}">
              <c16:uniqueId val="{00000001-7E2D-4B1F-8299-F88025471D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99.87</c:v>
                </c:pt>
                <c:pt idx="3">
                  <c:v>96.56</c:v>
                </c:pt>
                <c:pt idx="4">
                  <c:v>90.4</c:v>
                </c:pt>
              </c:numCache>
            </c:numRef>
          </c:val>
          <c:extLst>
            <c:ext xmlns:c16="http://schemas.microsoft.com/office/drawing/2014/chart" uri="{C3380CC4-5D6E-409C-BE32-E72D297353CC}">
              <c16:uniqueId val="{00000000-5383-486E-985F-5EC48DE0EF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85.39</c:v>
                </c:pt>
                <c:pt idx="3">
                  <c:v>88.09</c:v>
                </c:pt>
                <c:pt idx="4">
                  <c:v>87.69</c:v>
                </c:pt>
              </c:numCache>
            </c:numRef>
          </c:val>
          <c:smooth val="0"/>
          <c:extLst>
            <c:ext xmlns:c16="http://schemas.microsoft.com/office/drawing/2014/chart" uri="{C3380CC4-5D6E-409C-BE32-E72D297353CC}">
              <c16:uniqueId val="{00000001-5383-486E-985F-5EC48DE0EF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207.19</c:v>
                </c:pt>
                <c:pt idx="3">
                  <c:v>212.71</c:v>
                </c:pt>
                <c:pt idx="4">
                  <c:v>227.45</c:v>
                </c:pt>
              </c:numCache>
            </c:numRef>
          </c:val>
          <c:extLst>
            <c:ext xmlns:c16="http://schemas.microsoft.com/office/drawing/2014/chart" uri="{C3380CC4-5D6E-409C-BE32-E72D297353CC}">
              <c16:uniqueId val="{00000000-9757-4BF8-BA2C-40EE542B4D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188.79</c:v>
                </c:pt>
                <c:pt idx="3">
                  <c:v>181.8</c:v>
                </c:pt>
                <c:pt idx="4">
                  <c:v>180.07</c:v>
                </c:pt>
              </c:numCache>
            </c:numRef>
          </c:val>
          <c:smooth val="0"/>
          <c:extLst>
            <c:ext xmlns:c16="http://schemas.microsoft.com/office/drawing/2014/chart" uri="{C3380CC4-5D6E-409C-BE32-E72D297353CC}">
              <c16:uniqueId val="{00000001-9757-4BF8-BA2C-40EE542B4D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人吉市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33148</v>
      </c>
      <c r="AM8" s="50"/>
      <c r="AN8" s="50"/>
      <c r="AO8" s="50"/>
      <c r="AP8" s="50"/>
      <c r="AQ8" s="50"/>
      <c r="AR8" s="50"/>
      <c r="AS8" s="50"/>
      <c r="AT8" s="45">
        <f>データ!T6</f>
        <v>210.55</v>
      </c>
      <c r="AU8" s="45"/>
      <c r="AV8" s="45"/>
      <c r="AW8" s="45"/>
      <c r="AX8" s="45"/>
      <c r="AY8" s="45"/>
      <c r="AZ8" s="45"/>
      <c r="BA8" s="45"/>
      <c r="BB8" s="45">
        <f>データ!U6</f>
        <v>157.44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64.569999999999993</v>
      </c>
      <c r="J10" s="45"/>
      <c r="K10" s="45"/>
      <c r="L10" s="45"/>
      <c r="M10" s="45"/>
      <c r="N10" s="45"/>
      <c r="O10" s="45"/>
      <c r="P10" s="45">
        <f>データ!P6</f>
        <v>74.22</v>
      </c>
      <c r="Q10" s="45"/>
      <c r="R10" s="45"/>
      <c r="S10" s="45"/>
      <c r="T10" s="45"/>
      <c r="U10" s="45"/>
      <c r="V10" s="45"/>
      <c r="W10" s="45">
        <f>データ!Q6</f>
        <v>72.489999999999995</v>
      </c>
      <c r="X10" s="45"/>
      <c r="Y10" s="45"/>
      <c r="Z10" s="45"/>
      <c r="AA10" s="45"/>
      <c r="AB10" s="45"/>
      <c r="AC10" s="45"/>
      <c r="AD10" s="50">
        <f>データ!R6</f>
        <v>3780</v>
      </c>
      <c r="AE10" s="50"/>
      <c r="AF10" s="50"/>
      <c r="AG10" s="50"/>
      <c r="AH10" s="50"/>
      <c r="AI10" s="50"/>
      <c r="AJ10" s="50"/>
      <c r="AK10" s="2"/>
      <c r="AL10" s="50">
        <f>データ!V6</f>
        <v>24243</v>
      </c>
      <c r="AM10" s="50"/>
      <c r="AN10" s="50"/>
      <c r="AO10" s="50"/>
      <c r="AP10" s="50"/>
      <c r="AQ10" s="50"/>
      <c r="AR10" s="50"/>
      <c r="AS10" s="50"/>
      <c r="AT10" s="45">
        <f>データ!W6</f>
        <v>7.9</v>
      </c>
      <c r="AU10" s="45"/>
      <c r="AV10" s="45"/>
      <c r="AW10" s="45"/>
      <c r="AX10" s="45"/>
      <c r="AY10" s="45"/>
      <c r="AZ10" s="45"/>
      <c r="BA10" s="45"/>
      <c r="BB10" s="45">
        <f>データ!X6</f>
        <v>3068.73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WV8o1/i3sfV58W2QCTlrfgq7pF/43UssG41Bz3L+kuZYlv77VKF2XTKQmWu/k9L1zQP4TR62Gqe0JD5M4uYOkA==" saltValue="JQZrhvD4G2ILovj9Lb4t1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432032</v>
      </c>
      <c r="D6" s="33">
        <f t="shared" si="3"/>
        <v>46</v>
      </c>
      <c r="E6" s="33">
        <f t="shared" si="3"/>
        <v>17</v>
      </c>
      <c r="F6" s="33">
        <f t="shared" si="3"/>
        <v>1</v>
      </c>
      <c r="G6" s="33">
        <f t="shared" si="3"/>
        <v>0</v>
      </c>
      <c r="H6" s="33" t="str">
        <f t="shared" si="3"/>
        <v>熊本県　人吉市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64.569999999999993</v>
      </c>
      <c r="P6" s="34">
        <f t="shared" si="3"/>
        <v>74.22</v>
      </c>
      <c r="Q6" s="34">
        <f t="shared" si="3"/>
        <v>72.489999999999995</v>
      </c>
      <c r="R6" s="34">
        <f t="shared" si="3"/>
        <v>3780</v>
      </c>
      <c r="S6" s="34">
        <f t="shared" si="3"/>
        <v>33148</v>
      </c>
      <c r="T6" s="34">
        <f t="shared" si="3"/>
        <v>210.55</v>
      </c>
      <c r="U6" s="34">
        <f t="shared" si="3"/>
        <v>157.44</v>
      </c>
      <c r="V6" s="34">
        <f t="shared" si="3"/>
        <v>24243</v>
      </c>
      <c r="W6" s="34">
        <f t="shared" si="3"/>
        <v>7.9</v>
      </c>
      <c r="X6" s="34">
        <f t="shared" si="3"/>
        <v>3068.73</v>
      </c>
      <c r="Y6" s="35" t="str">
        <f>IF(Y7="",NA(),Y7)</f>
        <v>-</v>
      </c>
      <c r="Z6" s="35" t="str">
        <f t="shared" ref="Z6:AH6" si="4">IF(Z7="",NA(),Z7)</f>
        <v>-</v>
      </c>
      <c r="AA6" s="35">
        <f t="shared" si="4"/>
        <v>107.02</v>
      </c>
      <c r="AB6" s="35">
        <f t="shared" si="4"/>
        <v>106.67</v>
      </c>
      <c r="AC6" s="35">
        <f t="shared" si="4"/>
        <v>109.03</v>
      </c>
      <c r="AD6" s="35" t="str">
        <f t="shared" si="4"/>
        <v>-</v>
      </c>
      <c r="AE6" s="35" t="str">
        <f t="shared" si="4"/>
        <v>-</v>
      </c>
      <c r="AF6" s="35">
        <f t="shared" si="4"/>
        <v>115.25</v>
      </c>
      <c r="AG6" s="35">
        <f t="shared" si="4"/>
        <v>105.98</v>
      </c>
      <c r="AH6" s="35">
        <f t="shared" si="4"/>
        <v>105.53</v>
      </c>
      <c r="AI6" s="34" t="str">
        <f>IF(AI7="","",IF(AI7="-","【-】","【"&amp;SUBSTITUTE(TEXT(AI7,"#,##0.00"),"-","△")&amp;"】"))</f>
        <v>【108.80】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19.440000000000001</v>
      </c>
      <c r="AR6" s="35">
        <f t="shared" si="5"/>
        <v>41.15</v>
      </c>
      <c r="AS6" s="35">
        <f t="shared" si="5"/>
        <v>39.08</v>
      </c>
      <c r="AT6" s="34" t="str">
        <f>IF(AT7="","",IF(AT7="-","【-】","【"&amp;SUBSTITUTE(TEXT(AT7,"#,##0.00"),"-","△")&amp;"】"))</f>
        <v>【4.27】</v>
      </c>
      <c r="AU6" s="35" t="str">
        <f>IF(AU7="",NA(),AU7)</f>
        <v>-</v>
      </c>
      <c r="AV6" s="35" t="str">
        <f t="shared" ref="AV6:BD6" si="6">IF(AV7="",NA(),AV7)</f>
        <v>-</v>
      </c>
      <c r="AW6" s="35">
        <f t="shared" si="6"/>
        <v>38.72</v>
      </c>
      <c r="AX6" s="35">
        <f t="shared" si="6"/>
        <v>57.51</v>
      </c>
      <c r="AY6" s="35">
        <f t="shared" si="6"/>
        <v>51.2</v>
      </c>
      <c r="AZ6" s="35" t="str">
        <f t="shared" si="6"/>
        <v>-</v>
      </c>
      <c r="BA6" s="35" t="str">
        <f t="shared" si="6"/>
        <v>-</v>
      </c>
      <c r="BB6" s="35">
        <f t="shared" si="6"/>
        <v>71.52</v>
      </c>
      <c r="BC6" s="35">
        <f t="shared" si="6"/>
        <v>88.12</v>
      </c>
      <c r="BD6" s="35">
        <f t="shared" si="6"/>
        <v>81.33</v>
      </c>
      <c r="BE6" s="34" t="str">
        <f>IF(BE7="","",IF(BE7="-","【-】","【"&amp;SUBSTITUTE(TEXT(BE7,"#,##0.00"),"-","△")&amp;"】"))</f>
        <v>【66.41】</v>
      </c>
      <c r="BF6" s="35" t="str">
        <f>IF(BF7="",NA(),BF7)</f>
        <v>-</v>
      </c>
      <c r="BG6" s="35" t="str">
        <f t="shared" ref="BG6:BO6" si="7">IF(BG7="",NA(),BG7)</f>
        <v>-</v>
      </c>
      <c r="BH6" s="35">
        <f t="shared" si="7"/>
        <v>855.34</v>
      </c>
      <c r="BI6" s="35">
        <f t="shared" si="7"/>
        <v>815.2</v>
      </c>
      <c r="BJ6" s="35">
        <f t="shared" si="7"/>
        <v>755.88</v>
      </c>
      <c r="BK6" s="35" t="str">
        <f t="shared" si="7"/>
        <v>-</v>
      </c>
      <c r="BL6" s="35" t="str">
        <f t="shared" si="7"/>
        <v>-</v>
      </c>
      <c r="BM6" s="35">
        <f t="shared" si="7"/>
        <v>862.87</v>
      </c>
      <c r="BN6" s="35">
        <f t="shared" si="7"/>
        <v>716.96</v>
      </c>
      <c r="BO6" s="35">
        <f t="shared" si="7"/>
        <v>799.11</v>
      </c>
      <c r="BP6" s="34" t="str">
        <f>IF(BP7="","",IF(BP7="-","【-】","【"&amp;SUBSTITUTE(TEXT(BP7,"#,##0.00"),"-","△")&amp;"】"))</f>
        <v>【707.33】</v>
      </c>
      <c r="BQ6" s="35" t="str">
        <f>IF(BQ7="",NA(),BQ7)</f>
        <v>-</v>
      </c>
      <c r="BR6" s="35" t="str">
        <f t="shared" ref="BR6:BZ6" si="8">IF(BR7="",NA(),BR7)</f>
        <v>-</v>
      </c>
      <c r="BS6" s="35">
        <f t="shared" si="8"/>
        <v>99.87</v>
      </c>
      <c r="BT6" s="35">
        <f t="shared" si="8"/>
        <v>96.56</v>
      </c>
      <c r="BU6" s="35">
        <f t="shared" si="8"/>
        <v>90.4</v>
      </c>
      <c r="BV6" s="35" t="str">
        <f t="shared" si="8"/>
        <v>-</v>
      </c>
      <c r="BW6" s="35" t="str">
        <f t="shared" si="8"/>
        <v>-</v>
      </c>
      <c r="BX6" s="35">
        <f t="shared" si="8"/>
        <v>85.39</v>
      </c>
      <c r="BY6" s="35">
        <f t="shared" si="8"/>
        <v>88.09</v>
      </c>
      <c r="BZ6" s="35">
        <f t="shared" si="8"/>
        <v>87.69</v>
      </c>
      <c r="CA6" s="34" t="str">
        <f>IF(CA7="","",IF(CA7="-","【-】","【"&amp;SUBSTITUTE(TEXT(CA7,"#,##0.00"),"-","△")&amp;"】"))</f>
        <v>【101.26】</v>
      </c>
      <c r="CB6" s="35" t="str">
        <f>IF(CB7="",NA(),CB7)</f>
        <v>-</v>
      </c>
      <c r="CC6" s="35" t="str">
        <f t="shared" ref="CC6:CK6" si="9">IF(CC7="",NA(),CC7)</f>
        <v>-</v>
      </c>
      <c r="CD6" s="35">
        <f t="shared" si="9"/>
        <v>207.19</v>
      </c>
      <c r="CE6" s="35">
        <f t="shared" si="9"/>
        <v>212.71</v>
      </c>
      <c r="CF6" s="35">
        <f t="shared" si="9"/>
        <v>227.45</v>
      </c>
      <c r="CG6" s="35" t="str">
        <f t="shared" si="9"/>
        <v>-</v>
      </c>
      <c r="CH6" s="35" t="str">
        <f t="shared" si="9"/>
        <v>-</v>
      </c>
      <c r="CI6" s="35">
        <f t="shared" si="9"/>
        <v>188.79</v>
      </c>
      <c r="CJ6" s="35">
        <f t="shared" si="9"/>
        <v>181.8</v>
      </c>
      <c r="CK6" s="35">
        <f t="shared" si="9"/>
        <v>180.07</v>
      </c>
      <c r="CL6" s="34" t="str">
        <f>IF(CL7="","",IF(CL7="-","【-】","【"&amp;SUBSTITUTE(TEXT(CL7,"#,##0.00"),"-","△")&amp;"】"))</f>
        <v>【136.39】</v>
      </c>
      <c r="CM6" s="35" t="str">
        <f>IF(CM7="",NA(),CM7)</f>
        <v>-</v>
      </c>
      <c r="CN6" s="35" t="str">
        <f t="shared" ref="CN6:CV6" si="10">IF(CN7="",NA(),CN7)</f>
        <v>-</v>
      </c>
      <c r="CO6" s="35">
        <f t="shared" si="10"/>
        <v>78.64</v>
      </c>
      <c r="CP6" s="35">
        <f t="shared" si="10"/>
        <v>76.709999999999994</v>
      </c>
      <c r="CQ6" s="35">
        <f t="shared" si="10"/>
        <v>76.650000000000006</v>
      </c>
      <c r="CR6" s="35" t="str">
        <f t="shared" si="10"/>
        <v>-</v>
      </c>
      <c r="CS6" s="35" t="str">
        <f t="shared" si="10"/>
        <v>-</v>
      </c>
      <c r="CT6" s="35">
        <f t="shared" si="10"/>
        <v>59.4</v>
      </c>
      <c r="CU6" s="35">
        <f t="shared" si="10"/>
        <v>59.35</v>
      </c>
      <c r="CV6" s="35">
        <f t="shared" si="10"/>
        <v>58.4</v>
      </c>
      <c r="CW6" s="34" t="str">
        <f>IF(CW7="","",IF(CW7="-","【-】","【"&amp;SUBSTITUTE(TEXT(CW7,"#,##0.00"),"-","△")&amp;"】"))</f>
        <v>【60.13】</v>
      </c>
      <c r="CX6" s="35" t="str">
        <f>IF(CX7="",NA(),CX7)</f>
        <v>-</v>
      </c>
      <c r="CY6" s="35" t="str">
        <f t="shared" ref="CY6:DG6" si="11">IF(CY7="",NA(),CY7)</f>
        <v>-</v>
      </c>
      <c r="CZ6" s="35">
        <f t="shared" si="11"/>
        <v>90.94</v>
      </c>
      <c r="DA6" s="35">
        <f t="shared" si="11"/>
        <v>90.85</v>
      </c>
      <c r="DB6" s="35">
        <f t="shared" si="11"/>
        <v>90.87</v>
      </c>
      <c r="DC6" s="35" t="str">
        <f t="shared" si="11"/>
        <v>-</v>
      </c>
      <c r="DD6" s="35" t="str">
        <f t="shared" si="11"/>
        <v>-</v>
      </c>
      <c r="DE6" s="35">
        <f t="shared" si="11"/>
        <v>89.81</v>
      </c>
      <c r="DF6" s="35">
        <f t="shared" si="11"/>
        <v>89.88</v>
      </c>
      <c r="DG6" s="35">
        <f t="shared" si="11"/>
        <v>89.68</v>
      </c>
      <c r="DH6" s="34" t="str">
        <f>IF(DH7="","",IF(DH7="-","【-】","【"&amp;SUBSTITUTE(TEXT(DH7,"#,##0.00"),"-","△")&amp;"】"))</f>
        <v>【95.06】</v>
      </c>
      <c r="DI6" s="35" t="str">
        <f>IF(DI7="",NA(),DI7)</f>
        <v>-</v>
      </c>
      <c r="DJ6" s="35" t="str">
        <f t="shared" ref="DJ6:DR6" si="12">IF(DJ7="",NA(),DJ7)</f>
        <v>-</v>
      </c>
      <c r="DK6" s="35">
        <f t="shared" si="12"/>
        <v>4.62</v>
      </c>
      <c r="DL6" s="35">
        <f t="shared" si="12"/>
        <v>9.0299999999999994</v>
      </c>
      <c r="DM6" s="35">
        <f t="shared" si="12"/>
        <v>13.07</v>
      </c>
      <c r="DN6" s="35" t="str">
        <f t="shared" si="12"/>
        <v>-</v>
      </c>
      <c r="DO6" s="35" t="str">
        <f t="shared" si="12"/>
        <v>-</v>
      </c>
      <c r="DP6" s="35">
        <f t="shared" si="12"/>
        <v>30.5</v>
      </c>
      <c r="DQ6" s="35">
        <f t="shared" si="12"/>
        <v>27.12</v>
      </c>
      <c r="DR6" s="35">
        <f t="shared" si="12"/>
        <v>29.5</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3</v>
      </c>
      <c r="EB6" s="35">
        <f t="shared" si="13"/>
        <v>1.93</v>
      </c>
      <c r="EC6" s="35">
        <f t="shared" si="13"/>
        <v>1.92</v>
      </c>
      <c r="ED6" s="34" t="str">
        <f>IF(ED7="","",IF(ED7="-","【-】","【"&amp;SUBSTITUTE(TEXT(ED7,"#,##0.00"),"-","△")&amp;"】"))</f>
        <v>【5.37】</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0.19</v>
      </c>
      <c r="EN6" s="35">
        <f t="shared" si="14"/>
        <v>0.23</v>
      </c>
      <c r="EO6" s="34" t="str">
        <f>IF(EO7="","",IF(EO7="-","【-】","【"&amp;SUBSTITUTE(TEXT(EO7,"#,##0.00"),"-","△")&amp;"】"))</f>
        <v>【0.23】</v>
      </c>
    </row>
    <row r="7" spans="1:148" s="36" customFormat="1" x14ac:dyDescent="0.15">
      <c r="A7" s="28"/>
      <c r="B7" s="37">
        <v>2017</v>
      </c>
      <c r="C7" s="37">
        <v>432032</v>
      </c>
      <c r="D7" s="37">
        <v>46</v>
      </c>
      <c r="E7" s="37">
        <v>17</v>
      </c>
      <c r="F7" s="37">
        <v>1</v>
      </c>
      <c r="G7" s="37">
        <v>0</v>
      </c>
      <c r="H7" s="37" t="s">
        <v>108</v>
      </c>
      <c r="I7" s="37" t="s">
        <v>109</v>
      </c>
      <c r="J7" s="37" t="s">
        <v>110</v>
      </c>
      <c r="K7" s="37" t="s">
        <v>111</v>
      </c>
      <c r="L7" s="37" t="s">
        <v>112</v>
      </c>
      <c r="M7" s="37" t="s">
        <v>113</v>
      </c>
      <c r="N7" s="38" t="s">
        <v>114</v>
      </c>
      <c r="O7" s="38">
        <v>64.569999999999993</v>
      </c>
      <c r="P7" s="38">
        <v>74.22</v>
      </c>
      <c r="Q7" s="38">
        <v>72.489999999999995</v>
      </c>
      <c r="R7" s="38">
        <v>3780</v>
      </c>
      <c r="S7" s="38">
        <v>33148</v>
      </c>
      <c r="T7" s="38">
        <v>210.55</v>
      </c>
      <c r="U7" s="38">
        <v>157.44</v>
      </c>
      <c r="V7" s="38">
        <v>24243</v>
      </c>
      <c r="W7" s="38">
        <v>7.9</v>
      </c>
      <c r="X7" s="38">
        <v>3068.73</v>
      </c>
      <c r="Y7" s="38" t="s">
        <v>114</v>
      </c>
      <c r="Z7" s="38" t="s">
        <v>114</v>
      </c>
      <c r="AA7" s="38">
        <v>107.02</v>
      </c>
      <c r="AB7" s="38">
        <v>106.67</v>
      </c>
      <c r="AC7" s="38">
        <v>109.03</v>
      </c>
      <c r="AD7" s="38" t="s">
        <v>114</v>
      </c>
      <c r="AE7" s="38" t="s">
        <v>114</v>
      </c>
      <c r="AF7" s="38">
        <v>115.25</v>
      </c>
      <c r="AG7" s="38">
        <v>105.98</v>
      </c>
      <c r="AH7" s="38">
        <v>105.53</v>
      </c>
      <c r="AI7" s="38">
        <v>108.8</v>
      </c>
      <c r="AJ7" s="38" t="s">
        <v>114</v>
      </c>
      <c r="AK7" s="38" t="s">
        <v>114</v>
      </c>
      <c r="AL7" s="38">
        <v>0</v>
      </c>
      <c r="AM7" s="38">
        <v>0</v>
      </c>
      <c r="AN7" s="38">
        <v>0</v>
      </c>
      <c r="AO7" s="38" t="s">
        <v>114</v>
      </c>
      <c r="AP7" s="38" t="s">
        <v>114</v>
      </c>
      <c r="AQ7" s="38">
        <v>19.440000000000001</v>
      </c>
      <c r="AR7" s="38">
        <v>41.15</v>
      </c>
      <c r="AS7" s="38">
        <v>39.08</v>
      </c>
      <c r="AT7" s="38">
        <v>4.2699999999999996</v>
      </c>
      <c r="AU7" s="38" t="s">
        <v>114</v>
      </c>
      <c r="AV7" s="38" t="s">
        <v>114</v>
      </c>
      <c r="AW7" s="38">
        <v>38.72</v>
      </c>
      <c r="AX7" s="38">
        <v>57.51</v>
      </c>
      <c r="AY7" s="38">
        <v>51.2</v>
      </c>
      <c r="AZ7" s="38" t="s">
        <v>114</v>
      </c>
      <c r="BA7" s="38" t="s">
        <v>114</v>
      </c>
      <c r="BB7" s="38">
        <v>71.52</v>
      </c>
      <c r="BC7" s="38">
        <v>88.12</v>
      </c>
      <c r="BD7" s="38">
        <v>81.33</v>
      </c>
      <c r="BE7" s="38">
        <v>66.41</v>
      </c>
      <c r="BF7" s="38" t="s">
        <v>114</v>
      </c>
      <c r="BG7" s="38" t="s">
        <v>114</v>
      </c>
      <c r="BH7" s="38">
        <v>855.34</v>
      </c>
      <c r="BI7" s="38">
        <v>815.2</v>
      </c>
      <c r="BJ7" s="38">
        <v>755.88</v>
      </c>
      <c r="BK7" s="38" t="s">
        <v>114</v>
      </c>
      <c r="BL7" s="38" t="s">
        <v>114</v>
      </c>
      <c r="BM7" s="38">
        <v>862.87</v>
      </c>
      <c r="BN7" s="38">
        <v>716.96</v>
      </c>
      <c r="BO7" s="38">
        <v>799.11</v>
      </c>
      <c r="BP7" s="38">
        <v>707.33</v>
      </c>
      <c r="BQ7" s="38" t="s">
        <v>114</v>
      </c>
      <c r="BR7" s="38" t="s">
        <v>114</v>
      </c>
      <c r="BS7" s="38">
        <v>99.87</v>
      </c>
      <c r="BT7" s="38">
        <v>96.56</v>
      </c>
      <c r="BU7" s="38">
        <v>90.4</v>
      </c>
      <c r="BV7" s="38" t="s">
        <v>114</v>
      </c>
      <c r="BW7" s="38" t="s">
        <v>114</v>
      </c>
      <c r="BX7" s="38">
        <v>85.39</v>
      </c>
      <c r="BY7" s="38">
        <v>88.09</v>
      </c>
      <c r="BZ7" s="38">
        <v>87.69</v>
      </c>
      <c r="CA7" s="38">
        <v>101.26</v>
      </c>
      <c r="CB7" s="38" t="s">
        <v>114</v>
      </c>
      <c r="CC7" s="38" t="s">
        <v>114</v>
      </c>
      <c r="CD7" s="38">
        <v>207.19</v>
      </c>
      <c r="CE7" s="38">
        <v>212.71</v>
      </c>
      <c r="CF7" s="38">
        <v>227.45</v>
      </c>
      <c r="CG7" s="38" t="s">
        <v>114</v>
      </c>
      <c r="CH7" s="38" t="s">
        <v>114</v>
      </c>
      <c r="CI7" s="38">
        <v>188.79</v>
      </c>
      <c r="CJ7" s="38">
        <v>181.8</v>
      </c>
      <c r="CK7" s="38">
        <v>180.07</v>
      </c>
      <c r="CL7" s="38">
        <v>136.38999999999999</v>
      </c>
      <c r="CM7" s="38" t="s">
        <v>114</v>
      </c>
      <c r="CN7" s="38" t="s">
        <v>114</v>
      </c>
      <c r="CO7" s="38">
        <v>78.64</v>
      </c>
      <c r="CP7" s="38">
        <v>76.709999999999994</v>
      </c>
      <c r="CQ7" s="38">
        <v>76.650000000000006</v>
      </c>
      <c r="CR7" s="38" t="s">
        <v>114</v>
      </c>
      <c r="CS7" s="38" t="s">
        <v>114</v>
      </c>
      <c r="CT7" s="38">
        <v>59.4</v>
      </c>
      <c r="CU7" s="38">
        <v>59.35</v>
      </c>
      <c r="CV7" s="38">
        <v>58.4</v>
      </c>
      <c r="CW7" s="38">
        <v>60.13</v>
      </c>
      <c r="CX7" s="38" t="s">
        <v>114</v>
      </c>
      <c r="CY7" s="38" t="s">
        <v>114</v>
      </c>
      <c r="CZ7" s="38">
        <v>90.94</v>
      </c>
      <c r="DA7" s="38">
        <v>90.85</v>
      </c>
      <c r="DB7" s="38">
        <v>90.87</v>
      </c>
      <c r="DC7" s="38" t="s">
        <v>114</v>
      </c>
      <c r="DD7" s="38" t="s">
        <v>114</v>
      </c>
      <c r="DE7" s="38">
        <v>89.81</v>
      </c>
      <c r="DF7" s="38">
        <v>89.88</v>
      </c>
      <c r="DG7" s="38">
        <v>89.68</v>
      </c>
      <c r="DH7" s="38">
        <v>95.06</v>
      </c>
      <c r="DI7" s="38" t="s">
        <v>114</v>
      </c>
      <c r="DJ7" s="38" t="s">
        <v>114</v>
      </c>
      <c r="DK7" s="38">
        <v>4.62</v>
      </c>
      <c r="DL7" s="38">
        <v>9.0299999999999994</v>
      </c>
      <c r="DM7" s="38">
        <v>13.07</v>
      </c>
      <c r="DN7" s="38" t="s">
        <v>114</v>
      </c>
      <c r="DO7" s="38" t="s">
        <v>114</v>
      </c>
      <c r="DP7" s="38">
        <v>30.5</v>
      </c>
      <c r="DQ7" s="38">
        <v>27.12</v>
      </c>
      <c r="DR7" s="38">
        <v>29.5</v>
      </c>
      <c r="DS7" s="38">
        <v>38.130000000000003</v>
      </c>
      <c r="DT7" s="38" t="s">
        <v>114</v>
      </c>
      <c r="DU7" s="38" t="s">
        <v>114</v>
      </c>
      <c r="DV7" s="38">
        <v>0</v>
      </c>
      <c r="DW7" s="38">
        <v>0</v>
      </c>
      <c r="DX7" s="38">
        <v>0</v>
      </c>
      <c r="DY7" s="38" t="s">
        <v>114</v>
      </c>
      <c r="DZ7" s="38" t="s">
        <v>114</v>
      </c>
      <c r="EA7" s="38">
        <v>3</v>
      </c>
      <c r="EB7" s="38">
        <v>1.93</v>
      </c>
      <c r="EC7" s="38">
        <v>1.92</v>
      </c>
      <c r="ED7" s="38">
        <v>5.37</v>
      </c>
      <c r="EE7" s="38" t="s">
        <v>114</v>
      </c>
      <c r="EF7" s="38" t="s">
        <v>114</v>
      </c>
      <c r="EG7" s="38">
        <v>0</v>
      </c>
      <c r="EH7" s="38">
        <v>0</v>
      </c>
      <c r="EI7" s="38">
        <v>0</v>
      </c>
      <c r="EJ7" s="38" t="s">
        <v>114</v>
      </c>
      <c r="EK7" s="38" t="s">
        <v>114</v>
      </c>
      <c r="EL7" s="38">
        <v>0.09</v>
      </c>
      <c r="EM7" s="38">
        <v>0.19</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高松朗子</cp:lastModifiedBy>
  <cp:lastPrinted>2019-01-29T04:44:06Z</cp:lastPrinted>
  <dcterms:created xsi:type="dcterms:W3CDTF">2018-12-03T08:51:42Z</dcterms:created>
  <dcterms:modified xsi:type="dcterms:W3CDTF">2019-01-29T04:49:22Z</dcterms:modified>
  <cp:category/>
</cp:coreProperties>
</file>