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ERVER\scan1\★企業団共通ファイル基準\02 総務係\02照会・通知・回答\01熊本県\04市町村課・財政班\経営比較分析表\H29経営比較分析表\"/>
    </mc:Choice>
  </mc:AlternateContent>
  <workbookProtection workbookAlgorithmName="SHA-512" workbookHashValue="E1qu7710zNCRhvOg1sFrLRqE0sckEfJziLx4GxUMSFwu/0O+RtPyNqzPIAXyWSDrr8XJXwTMy4t1kPt+Ve6IrQ==" workbookSaltValue="utA/LwL1PhC9hKTPdnFtcw==" workbookSpinCount="100000" lockStructure="1"/>
  <bookViews>
    <workbookView xWindow="0" yWindow="0" windowWidth="28800" windowHeight="124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<sst xmlns="http://schemas.openxmlformats.org/spreadsheetml/2006/main" count="235" uniqueCount="119">
  <si>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</si>
  <si>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</si>
  <si>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</si>
  <si>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</si>
  <si>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</si>
  <si>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</si>
  <si>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</si>
  <si>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</si>
  <si>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</si>
  <si>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</si>
  <si>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</si>
  <si>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</si>
  <si>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</si>
  <si>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</si>
  <si>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</si>
  <si>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</si>
  <si>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</si>
  <si>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</si>
  <si>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</si>
  <si>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</si>
  <si>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</si>
  <si>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</si>
  <si>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</si>
  <si>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</si>
  <si>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</si>
  <si>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</si>
  <si>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</si>
  <si>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</si>
  <si>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</si>
  <si>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</si>
  <si>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</si>
  <si>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</si>
  <si>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</si>
  <si>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</si>
  <si>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</si>
  <si>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</si>
  <si>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</si>
  <si>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</si>
  <si>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</si>
  <si>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</si>
  <si>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</si>
  <si>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</si>
  <si>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</si>
  <si>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</si>
  <si>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</si>
  <si>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</si>
  <si>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</si>
  <si>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</si>
  <si>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</si>
  <si>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</si>
  <si>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</si>
  <si>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</si>
  <si>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</si>
  <si>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</si>
  <si>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</si>
  <si>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</si>
  <si>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</si>
  <si>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</si>
  <si>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</si>
  <si>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</si>
  <si>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</si>
  <si>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</si>
  <si>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</si>
  <si>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</si>
  <si>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</si>
  <si>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</si>
  <si>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</si>
  <si>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</si>
  <si>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</si>
  <si>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</si>
  <si>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</si>
  <si>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</si>
  <si>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</si>
  <si>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</si>
  <si>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</si>
  <si>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</si>
  <si>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</si>
  <si>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</si>
  <si>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</si>
  <si>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</si>
  <si>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</si>
  <si>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</si>
  <si>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</si>
  <si>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</si>
  <si>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</si>
  <si>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</si>
  <si>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</si>
  <si>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</si>
  <si>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</si>
  <si>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</si>
  <si>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</si>
  <si>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</si>
  <si>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</si>
  <si>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</si>
  <si>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</si>
  <si>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</si>
  <si>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</si>
  <si>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</si>
  <si>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</si>
  <si>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</si>
  <si>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</si>
  <si>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</si>
  <si>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</si>
  <si>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</si>
  <si>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上天草・宇城水道企業団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</si>
  <si>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</si>
  <si>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</si>
  <si>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</si>
  <si>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</si>
  <si>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</si>
  <si>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</si>
  <si>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</si>
  <si>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</si>
  <si>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</si>
  <si>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</si>
  <si>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</si>
  <si>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平成１６年２月の供給開始から１５年以内であり、送水管については老朽化の該当はない。
　今後は、平成２８年に策定した「更新基本計画（電気・計装・機械）」に基づき設備改良及び更新事業を実施し、適切な施設の維持管理・運営を行っていく。
</t>
    <phoneticPr fontId="4"/>
  </si>
  <si>
    <t>　平成２９年度の経営状況としては、累積欠損比率は０となっているものの、経常収支比率が97.52％と100％を下回り、赤字経営に転換した。
　短期的な支払能力を表す流動比率は734.73％と100％以上であることから、短期的債務に対する支払は十分対応できると考えられる。
　料金回収率は92.00％と、100％を下回る状態が続いており経営に必要な費用を料金で賄うことができない経営状況であるといえる。
　施設利用率については、91.58％で平均を上回っており、効率的な施設運転ができているといえる。
（その反面、施設能力に余裕がないともいえる。）</t>
    <rPh sb="203" eb="205">
      <t>リヨウ</t>
    </rPh>
    <rPh sb="252" eb="254">
      <t>ハンメン</t>
    </rPh>
    <rPh sb="255" eb="257">
      <t>シセツ</t>
    </rPh>
    <rPh sb="257" eb="259">
      <t>ノウリョク</t>
    </rPh>
    <rPh sb="260" eb="262">
      <t>ヨユウ</t>
    </rPh>
    <phoneticPr fontId="4"/>
  </si>
  <si>
    <t>「経常収支比率」及び「料金回収率」の数値が示すように、３条予算による利益を生むことができず、資金確保が不十分といえる。
　今後は、「更新基本計画」に基づく設備改良及び更新事業を確実に実施し、安定かつ健全な事業経営を維持するため、平成２９年度に策定した「経営戦略」を基に料金改定に取り組む必要がある。</t>
    <rPh sb="66" eb="68">
      <t>コウシン</t>
    </rPh>
    <rPh sb="68" eb="70">
      <t>キホン</t>
    </rPh>
    <rPh sb="70" eb="72">
      <t>ケイカク</t>
    </rPh>
    <rPh sb="74" eb="75">
      <t>モト</t>
    </rPh>
    <rPh sb="77" eb="79">
      <t>セツビ</t>
    </rPh>
    <rPh sb="79" eb="81">
      <t>カイリョウ</t>
    </rPh>
    <rPh sb="81" eb="82">
      <t>オヨ</t>
    </rPh>
    <rPh sb="83" eb="85">
      <t>コウシン</t>
    </rPh>
    <rPh sb="85" eb="87">
      <t>ジギョウ</t>
    </rPh>
    <rPh sb="88" eb="90">
      <t>カクジツ</t>
    </rPh>
    <rPh sb="91" eb="93">
      <t>ジッシ</t>
    </rPh>
    <rPh sb="95" eb="97">
      <t>アンテイ</t>
    </rPh>
    <rPh sb="99" eb="101">
      <t>ケンゼン</t>
    </rPh>
    <rPh sb="102" eb="104">
      <t>ジギョウ</t>
    </rPh>
    <rPh sb="104" eb="106">
      <t>ケイエイ</t>
    </rPh>
    <rPh sb="107" eb="109">
      <t>イジ</t>
    </rPh>
    <rPh sb="114" eb="116">
      <t>ヘイセイ</t>
    </rPh>
    <rPh sb="118" eb="120">
      <t>ネンド</t>
    </rPh>
    <rPh sb="121" eb="123">
      <t>サクテイ</t>
    </rPh>
    <rPh sb="126" eb="128">
      <t>ケイエイ</t>
    </rPh>
    <rPh sb="128" eb="130">
      <t>センリャク</t>
    </rPh>
    <rPh sb="132" eb="133">
      <t>モト</t>
    </rPh>
    <rPh sb="134" eb="136">
      <t>リョウキン</t>
    </rPh>
    <rPh sb="136" eb="138">
      <t>カイテイ</t>
    </rPh>
    <rPh sb="139" eb="140">
      <t>ト</t>
    </rPh>
    <rPh sb="141" eb="142">
      <t>ク</t>
    </rPh>
    <rPh sb="143" eb="1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</si>
</sst>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0.94</c:v>
                </c:pt>
                <c:pt idx="3" formatCode="#,##0.00;&quot;△&quot;#,##0.00;&quot;-&quot;">
                  <c:v>1.05</c:v>
                </c:pt>
                <c:pt idx="4">
                  <c:v>0</c:v>
                </c:pt>
              </c:numCache>
            </c:numRef>
          </c:val>
          <c:extLst xmlns:c16r2="http://schemas.microsoft.com/office/drawing/2015/06/chart">
            <c:ext xmlns:c16="http://schemas.microsoft.com/office/drawing/2014/chart" uri="{C3380CC4-5D6E-409C-BE32-E72D297353CC}">
              <c16:uniqueId val="{00000000-627A-4A12-B380-2872ED1EB22F}"/>
            </c:ext>
          </c:extLst>
        </c:ser>
        <c:dLbls>
          <c:showLegendKey val="0"/>
          <c:showVal val="0"/>
          <c:showCatName val="0"/>
          <c:showSerName val="0"/>
          <c:showPercent val="0"/>
          <c:showBubbleSize val="0"/>
        </c:dLbls>
        <c:gapWidth val="150"/>
        <c:axId val="124671808"/>
        <c:axId val="12490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xmlns:c16r2="http://schemas.microsoft.com/office/drawing/2015/06/chart">
            <c:ext xmlns:c16="http://schemas.microsoft.com/office/drawing/2014/chart" uri="{C3380CC4-5D6E-409C-BE32-E72D297353CC}">
              <c16:uniqueId val="{00000001-627A-4A12-B380-2872ED1EB22F}"/>
            </c:ext>
          </c:extLst>
        </c:ser>
        <c:dLbls>
          <c:showLegendKey val="0"/>
          <c:showVal val="0"/>
          <c:showCatName val="0"/>
          <c:showSerName val="0"/>
          <c:showPercent val="0"/>
          <c:showBubbleSize val="0"/>
        </c:dLbls>
        <c:marker val="1"/>
        <c:smooth val="0"/>
        <c:axId val="124671808"/>
        <c:axId val="124909936"/>
      </c:lineChart>
      <c:dateAx>
        <c:axId val="124671808"/>
        <c:scaling>
          <c:orientation val="minMax"/>
        </c:scaling>
        <c:delete val="1"/>
        <c:axPos val="b"/>
        <c:numFmt formatCode="ge" sourceLinked="1"/>
        <c:majorTickMark val="none"/>
        <c:minorTickMark val="none"/>
        <c:tickLblPos val="none"/>
        <c:crossAx val="124909936"/>
        <c:crosses val="autoZero"/>
        <c:auto val="1"/>
        <c:lblOffset val="100"/>
        <c:baseTimeUnit val="years"/>
      </c:dateAx>
      <c:valAx>
        <c:axId val="12490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98.81</c:v>
                </c:pt>
                <c:pt idx="1">
                  <c:v>99.01</c:v>
                </c:pt>
                <c:pt idx="2">
                  <c:v>100.7</c:v>
                </c:pt>
                <c:pt idx="3">
                  <c:v>101.43</c:v>
                </c:pt>
                <c:pt idx="4">
                  <c:v>97.52</c:v>
                </c:pt>
              </c:numCache>
            </c:numRef>
          </c:val>
          <c:extLst xmlns:c16r2="http://schemas.microsoft.com/office/drawing/2015/06/chart">
            <c:ext xmlns:c16="http://schemas.microsoft.com/office/drawing/2014/chart" uri="{C3380CC4-5D6E-409C-BE32-E72D297353CC}">
              <c16:uniqueId val="{00000000-7E49-4936-BD2F-C07D8AB7F567}"/>
            </c:ext>
          </c:extLst>
        </c:ser>
        <c:dLbls>
          <c:showLegendKey val="0"/>
          <c:showVal val="0"/>
          <c:showCatName val="0"/>
          <c:showSerName val="0"/>
          <c:showPercent val="0"/>
          <c:showBubbleSize val="0"/>
        </c:dLbls>
        <c:gapWidth val="150"/>
        <c:axId val="163214536"/>
        <c:axId val="16321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xmlns:c16r2="http://schemas.microsoft.com/office/drawing/2015/06/chart">
            <c:ext xmlns:c16="http://schemas.microsoft.com/office/drawing/2014/chart" uri="{C3380CC4-5D6E-409C-BE32-E72D297353CC}">
              <c16:uniqueId val="{00000001-7E49-4936-BD2F-C07D8AB7F567}"/>
            </c:ext>
          </c:extLst>
        </c:ser>
        <c:dLbls>
          <c:showLegendKey val="0"/>
          <c:showVal val="0"/>
          <c:showCatName val="0"/>
          <c:showSerName val="0"/>
          <c:showPercent val="0"/>
          <c:showBubbleSize val="0"/>
        </c:dLbls>
        <c:marker val="1"/>
        <c:smooth val="0"/>
        <c:axId val="163214536"/>
        <c:axId val="163214920"/>
      </c:lineChart>
      <c:dateAx>
        <c:axId val="163214536"/>
        <c:scaling>
          <c:orientation val="minMax"/>
        </c:scaling>
        <c:delete val="1"/>
        <c:axPos val="b"/>
        <c:numFmt formatCode="ge" sourceLinked="1"/>
        <c:majorTickMark val="none"/>
        <c:minorTickMark val="none"/>
        <c:tickLblPos val="none"/>
        <c:crossAx val="163214920"/>
        <c:crosses val="autoZero"/>
        <c:auto val="1"/>
        <c:lblOffset val="100"/>
        <c:baseTimeUnit val="years"/>
      </c:dateAx>
      <c:valAx>
        <c:axId val="163214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21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15.05</c:v>
                </c:pt>
                <c:pt idx="1">
                  <c:v>31.6</c:v>
                </c:pt>
                <c:pt idx="2">
                  <c:v>34.04</c:v>
                </c:pt>
                <c:pt idx="3">
                  <c:v>36.409999999999997</c:v>
                </c:pt>
                <c:pt idx="4">
                  <c:v>39.020000000000003</c:v>
                </c:pt>
              </c:numCache>
            </c:numRef>
          </c:val>
          <c:extLst xmlns:c16r2="http://schemas.microsoft.com/office/drawing/2015/06/chart">
            <c:ext xmlns:c16="http://schemas.microsoft.com/office/drawing/2014/chart" uri="{C3380CC4-5D6E-409C-BE32-E72D297353CC}">
              <c16:uniqueId val="{00000000-282C-4208-8411-B0429E67FCDB}"/>
            </c:ext>
          </c:extLst>
        </c:ser>
        <c:dLbls>
          <c:showLegendKey val="0"/>
          <c:showVal val="0"/>
          <c:showCatName val="0"/>
          <c:showSerName val="0"/>
          <c:showPercent val="0"/>
          <c:showBubbleSize val="0"/>
        </c:dLbls>
        <c:gapWidth val="150"/>
        <c:axId val="163720448"/>
        <c:axId val="16372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xmlns:c16r2="http://schemas.microsoft.com/office/drawing/2015/06/chart">
            <c:ext xmlns:c16="http://schemas.microsoft.com/office/drawing/2014/chart" uri="{C3380CC4-5D6E-409C-BE32-E72D297353CC}">
              <c16:uniqueId val="{00000001-282C-4208-8411-B0429E67FCDB}"/>
            </c:ext>
          </c:extLst>
        </c:ser>
        <c:dLbls>
          <c:showLegendKey val="0"/>
          <c:showVal val="0"/>
          <c:showCatName val="0"/>
          <c:showSerName val="0"/>
          <c:showPercent val="0"/>
          <c:showBubbleSize val="0"/>
        </c:dLbls>
        <c:marker val="1"/>
        <c:smooth val="0"/>
        <c:axId val="163720448"/>
        <c:axId val="163720832"/>
      </c:lineChart>
      <c:dateAx>
        <c:axId val="163720448"/>
        <c:scaling>
          <c:orientation val="minMax"/>
        </c:scaling>
        <c:delete val="1"/>
        <c:axPos val="b"/>
        <c:numFmt formatCode="ge" sourceLinked="1"/>
        <c:majorTickMark val="none"/>
        <c:minorTickMark val="none"/>
        <c:tickLblPos val="none"/>
        <c:crossAx val="163720832"/>
        <c:crosses val="autoZero"/>
        <c:auto val="1"/>
        <c:lblOffset val="100"/>
        <c:baseTimeUnit val="years"/>
      </c:dateAx>
      <c:valAx>
        <c:axId val="16372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EA-49D5-8E0A-39A0B972EAC7}"/>
            </c:ext>
          </c:extLst>
        </c:ser>
        <c:dLbls>
          <c:showLegendKey val="0"/>
          <c:showVal val="0"/>
          <c:showCatName val="0"/>
          <c:showSerName val="0"/>
          <c:showPercent val="0"/>
          <c:showBubbleSize val="0"/>
        </c:dLbls>
        <c:gapWidth val="150"/>
        <c:axId val="163762216"/>
        <c:axId val="16246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xmlns:c16r2="http://schemas.microsoft.com/office/drawing/2015/06/chart">
            <c:ext xmlns:c16="http://schemas.microsoft.com/office/drawing/2014/chart" uri="{C3380CC4-5D6E-409C-BE32-E72D297353CC}">
              <c16:uniqueId val="{00000001-23EA-49D5-8E0A-39A0B972EAC7}"/>
            </c:ext>
          </c:extLst>
        </c:ser>
        <c:dLbls>
          <c:showLegendKey val="0"/>
          <c:showVal val="0"/>
          <c:showCatName val="0"/>
          <c:showSerName val="0"/>
          <c:showPercent val="0"/>
          <c:showBubbleSize val="0"/>
        </c:dLbls>
        <c:marker val="1"/>
        <c:smooth val="0"/>
        <c:axId val="163762216"/>
        <c:axId val="162466584"/>
      </c:lineChart>
      <c:dateAx>
        <c:axId val="163762216"/>
        <c:scaling>
          <c:orientation val="minMax"/>
        </c:scaling>
        <c:delete val="1"/>
        <c:axPos val="b"/>
        <c:numFmt formatCode="ge" sourceLinked="1"/>
        <c:majorTickMark val="none"/>
        <c:minorTickMark val="none"/>
        <c:tickLblPos val="none"/>
        <c:crossAx val="162466584"/>
        <c:crosses val="autoZero"/>
        <c:auto val="1"/>
        <c:lblOffset val="100"/>
        <c:baseTimeUnit val="years"/>
      </c:dateAx>
      <c:valAx>
        <c:axId val="16246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6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1.85</c:v>
                </c:pt>
                <c:pt idx="1">
                  <c:v>3.36</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E40-4BE0-8837-A637E808DF0B}"/>
            </c:ext>
          </c:extLst>
        </c:ser>
        <c:dLbls>
          <c:showLegendKey val="0"/>
          <c:showVal val="0"/>
          <c:showCatName val="0"/>
          <c:showSerName val="0"/>
          <c:showPercent val="0"/>
          <c:showBubbleSize val="0"/>
        </c:dLbls>
        <c:gapWidth val="150"/>
        <c:axId val="163823088"/>
        <c:axId val="16382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xmlns:c16r2="http://schemas.microsoft.com/office/drawing/2015/06/chart">
            <c:ext xmlns:c16="http://schemas.microsoft.com/office/drawing/2014/chart" uri="{C3380CC4-5D6E-409C-BE32-E72D297353CC}">
              <c16:uniqueId val="{00000001-5E40-4BE0-8837-A637E808DF0B}"/>
            </c:ext>
          </c:extLst>
        </c:ser>
        <c:dLbls>
          <c:showLegendKey val="0"/>
          <c:showVal val="0"/>
          <c:showCatName val="0"/>
          <c:showSerName val="0"/>
          <c:showPercent val="0"/>
          <c:showBubbleSize val="0"/>
        </c:dLbls>
        <c:marker val="1"/>
        <c:smooth val="0"/>
        <c:axId val="163823088"/>
        <c:axId val="163823480"/>
      </c:lineChart>
      <c:dateAx>
        <c:axId val="163823088"/>
        <c:scaling>
          <c:orientation val="minMax"/>
        </c:scaling>
        <c:delete val="1"/>
        <c:axPos val="b"/>
        <c:numFmt formatCode="ge" sourceLinked="1"/>
        <c:majorTickMark val="none"/>
        <c:minorTickMark val="none"/>
        <c:tickLblPos val="none"/>
        <c:crossAx val="163823480"/>
        <c:crosses val="autoZero"/>
        <c:auto val="1"/>
        <c:lblOffset val="100"/>
        <c:baseTimeUnit val="years"/>
      </c:dateAx>
      <c:valAx>
        <c:axId val="163823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82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3519.66</c:v>
                </c:pt>
                <c:pt idx="1">
                  <c:v>934.04</c:v>
                </c:pt>
                <c:pt idx="2">
                  <c:v>792.8</c:v>
                </c:pt>
                <c:pt idx="3">
                  <c:v>589.72</c:v>
                </c:pt>
                <c:pt idx="4">
                  <c:v>734.73</c:v>
                </c:pt>
              </c:numCache>
            </c:numRef>
          </c:val>
          <c:extLst xmlns:c16r2="http://schemas.microsoft.com/office/drawing/2015/06/chart">
            <c:ext xmlns:c16="http://schemas.microsoft.com/office/drawing/2014/chart" uri="{C3380CC4-5D6E-409C-BE32-E72D297353CC}">
              <c16:uniqueId val="{00000000-A688-4640-8B19-758CDCE853B7}"/>
            </c:ext>
          </c:extLst>
        </c:ser>
        <c:dLbls>
          <c:showLegendKey val="0"/>
          <c:showVal val="0"/>
          <c:showCatName val="0"/>
          <c:showSerName val="0"/>
          <c:showPercent val="0"/>
          <c:showBubbleSize val="0"/>
        </c:dLbls>
        <c:gapWidth val="150"/>
        <c:axId val="162469328"/>
        <c:axId val="16246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xmlns:c16r2="http://schemas.microsoft.com/office/drawing/2015/06/chart">
            <c:ext xmlns:c16="http://schemas.microsoft.com/office/drawing/2014/chart" uri="{C3380CC4-5D6E-409C-BE32-E72D297353CC}">
              <c16:uniqueId val="{00000001-A688-4640-8B19-758CDCE853B7}"/>
            </c:ext>
          </c:extLst>
        </c:ser>
        <c:dLbls>
          <c:showLegendKey val="0"/>
          <c:showVal val="0"/>
          <c:showCatName val="0"/>
          <c:showSerName val="0"/>
          <c:showPercent val="0"/>
          <c:showBubbleSize val="0"/>
        </c:dLbls>
        <c:marker val="1"/>
        <c:smooth val="0"/>
        <c:axId val="162469328"/>
        <c:axId val="162468936"/>
      </c:lineChart>
      <c:dateAx>
        <c:axId val="162469328"/>
        <c:scaling>
          <c:orientation val="minMax"/>
        </c:scaling>
        <c:delete val="1"/>
        <c:axPos val="b"/>
        <c:numFmt formatCode="ge" sourceLinked="1"/>
        <c:majorTickMark val="none"/>
        <c:minorTickMark val="none"/>
        <c:tickLblPos val="none"/>
        <c:crossAx val="162468936"/>
        <c:crosses val="autoZero"/>
        <c:auto val="1"/>
        <c:lblOffset val="100"/>
        <c:baseTimeUnit val="years"/>
      </c:dateAx>
      <c:valAx>
        <c:axId val="162468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46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526.77</c:v>
                </c:pt>
                <c:pt idx="1">
                  <c:v>499.66</c:v>
                </c:pt>
                <c:pt idx="2">
                  <c:v>470.82</c:v>
                </c:pt>
                <c:pt idx="3">
                  <c:v>444.08</c:v>
                </c:pt>
                <c:pt idx="4">
                  <c:v>415.57</c:v>
                </c:pt>
              </c:numCache>
            </c:numRef>
          </c:val>
          <c:extLst xmlns:c16r2="http://schemas.microsoft.com/office/drawing/2015/06/chart">
            <c:ext xmlns:c16="http://schemas.microsoft.com/office/drawing/2014/chart" uri="{C3380CC4-5D6E-409C-BE32-E72D297353CC}">
              <c16:uniqueId val="{00000000-22F9-4F34-9A00-44F56288F4E5}"/>
            </c:ext>
          </c:extLst>
        </c:ser>
        <c:dLbls>
          <c:showLegendKey val="0"/>
          <c:showVal val="0"/>
          <c:showCatName val="0"/>
          <c:showSerName val="0"/>
          <c:showPercent val="0"/>
          <c:showBubbleSize val="0"/>
        </c:dLbls>
        <c:gapWidth val="150"/>
        <c:axId val="163824656"/>
        <c:axId val="16382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xmlns:c16r2="http://schemas.microsoft.com/office/drawing/2015/06/chart">
            <c:ext xmlns:c16="http://schemas.microsoft.com/office/drawing/2014/chart" uri="{C3380CC4-5D6E-409C-BE32-E72D297353CC}">
              <c16:uniqueId val="{00000001-22F9-4F34-9A00-44F56288F4E5}"/>
            </c:ext>
          </c:extLst>
        </c:ser>
        <c:dLbls>
          <c:showLegendKey val="0"/>
          <c:showVal val="0"/>
          <c:showCatName val="0"/>
          <c:showSerName val="0"/>
          <c:showPercent val="0"/>
          <c:showBubbleSize val="0"/>
        </c:dLbls>
        <c:marker val="1"/>
        <c:smooth val="0"/>
        <c:axId val="163824656"/>
        <c:axId val="163825048"/>
      </c:lineChart>
      <c:dateAx>
        <c:axId val="163824656"/>
        <c:scaling>
          <c:orientation val="minMax"/>
        </c:scaling>
        <c:delete val="1"/>
        <c:axPos val="b"/>
        <c:numFmt formatCode="ge" sourceLinked="1"/>
        <c:majorTickMark val="none"/>
        <c:minorTickMark val="none"/>
        <c:tickLblPos val="none"/>
        <c:crossAx val="163825048"/>
        <c:crosses val="autoZero"/>
        <c:auto val="1"/>
        <c:lblOffset val="100"/>
        <c:baseTimeUnit val="years"/>
      </c:dateAx>
      <c:valAx>
        <c:axId val="163825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382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94.08</c:v>
                </c:pt>
                <c:pt idx="1">
                  <c:v>93.7</c:v>
                </c:pt>
                <c:pt idx="2">
                  <c:v>96.15</c:v>
                </c:pt>
                <c:pt idx="3">
                  <c:v>96.98</c:v>
                </c:pt>
                <c:pt idx="4">
                  <c:v>92</c:v>
                </c:pt>
              </c:numCache>
            </c:numRef>
          </c:val>
          <c:extLst xmlns:c16r2="http://schemas.microsoft.com/office/drawing/2015/06/chart">
            <c:ext xmlns:c16="http://schemas.microsoft.com/office/drawing/2014/chart" uri="{C3380CC4-5D6E-409C-BE32-E72D297353CC}">
              <c16:uniqueId val="{00000000-CB03-4227-B3A7-C5AB285E9CDD}"/>
            </c:ext>
          </c:extLst>
        </c:ser>
        <c:dLbls>
          <c:showLegendKey val="0"/>
          <c:showVal val="0"/>
          <c:showCatName val="0"/>
          <c:showSerName val="0"/>
          <c:showPercent val="0"/>
          <c:showBubbleSize val="0"/>
        </c:dLbls>
        <c:gapWidth val="150"/>
        <c:axId val="163826224"/>
        <c:axId val="16382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xmlns:c16r2="http://schemas.microsoft.com/office/drawing/2015/06/chart">
            <c:ext xmlns:c16="http://schemas.microsoft.com/office/drawing/2014/chart" uri="{C3380CC4-5D6E-409C-BE32-E72D297353CC}">
              <c16:uniqueId val="{00000001-CB03-4227-B3A7-C5AB285E9CDD}"/>
            </c:ext>
          </c:extLst>
        </c:ser>
        <c:dLbls>
          <c:showLegendKey val="0"/>
          <c:showVal val="0"/>
          <c:showCatName val="0"/>
          <c:showSerName val="0"/>
          <c:showPercent val="0"/>
          <c:showBubbleSize val="0"/>
        </c:dLbls>
        <c:marker val="1"/>
        <c:smooth val="0"/>
        <c:axId val="163826224"/>
        <c:axId val="163826616"/>
      </c:lineChart>
      <c:dateAx>
        <c:axId val="163826224"/>
        <c:scaling>
          <c:orientation val="minMax"/>
        </c:scaling>
        <c:delete val="1"/>
        <c:axPos val="b"/>
        <c:numFmt formatCode="ge" sourceLinked="1"/>
        <c:majorTickMark val="none"/>
        <c:minorTickMark val="none"/>
        <c:tickLblPos val="none"/>
        <c:crossAx val="163826616"/>
        <c:crosses val="autoZero"/>
        <c:auto val="1"/>
        <c:lblOffset val="100"/>
        <c:baseTimeUnit val="years"/>
      </c:dateAx>
      <c:valAx>
        <c:axId val="16382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2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110.44</c:v>
                </c:pt>
                <c:pt idx="1">
                  <c:v>110.08</c:v>
                </c:pt>
                <c:pt idx="2">
                  <c:v>106.91</c:v>
                </c:pt>
                <c:pt idx="3">
                  <c:v>104.34</c:v>
                </c:pt>
                <c:pt idx="4">
                  <c:v>111.43</c:v>
                </c:pt>
              </c:numCache>
            </c:numRef>
          </c:val>
          <c:extLst xmlns:c16r2="http://schemas.microsoft.com/office/drawing/2015/06/chart">
            <c:ext xmlns:c16="http://schemas.microsoft.com/office/drawing/2014/chart" uri="{C3380CC4-5D6E-409C-BE32-E72D297353CC}">
              <c16:uniqueId val="{00000000-1EA4-4805-B142-8FE99F4763B4}"/>
            </c:ext>
          </c:extLst>
        </c:ser>
        <c:dLbls>
          <c:showLegendKey val="0"/>
          <c:showVal val="0"/>
          <c:showCatName val="0"/>
          <c:showSerName val="0"/>
          <c:showPercent val="0"/>
          <c:showBubbleSize val="0"/>
        </c:dLbls>
        <c:gapWidth val="150"/>
        <c:axId val="164055760"/>
        <c:axId val="16405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xmlns:c16r2="http://schemas.microsoft.com/office/drawing/2015/06/chart">
            <c:ext xmlns:c16="http://schemas.microsoft.com/office/drawing/2014/chart" uri="{C3380CC4-5D6E-409C-BE32-E72D297353CC}">
              <c16:uniqueId val="{00000001-1EA4-4805-B142-8FE99F4763B4}"/>
            </c:ext>
          </c:extLst>
        </c:ser>
        <c:dLbls>
          <c:showLegendKey val="0"/>
          <c:showVal val="0"/>
          <c:showCatName val="0"/>
          <c:showSerName val="0"/>
          <c:showPercent val="0"/>
          <c:showBubbleSize val="0"/>
        </c:dLbls>
        <c:marker val="1"/>
        <c:smooth val="0"/>
        <c:axId val="164055760"/>
        <c:axId val="164056152"/>
      </c:lineChart>
      <c:dateAx>
        <c:axId val="164055760"/>
        <c:scaling>
          <c:orientation val="minMax"/>
        </c:scaling>
        <c:delete val="1"/>
        <c:axPos val="b"/>
        <c:numFmt formatCode="ge" sourceLinked="1"/>
        <c:majorTickMark val="none"/>
        <c:minorTickMark val="none"/>
        <c:tickLblPos val="none"/>
        <c:crossAx val="164056152"/>
        <c:crosses val="autoZero"/>
        <c:auto val="1"/>
        <c:lblOffset val="100"/>
        <c:baseTimeUnit val="years"/>
      </c:dateAx>
      <c:valAx>
        <c:axId val="16405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5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90.31</c:v>
                </c:pt>
                <c:pt idx="1">
                  <c:v>91.04</c:v>
                </c:pt>
                <c:pt idx="2">
                  <c:v>91.4</c:v>
                </c:pt>
                <c:pt idx="3">
                  <c:v>92.96</c:v>
                </c:pt>
                <c:pt idx="4">
                  <c:v>91.58</c:v>
                </c:pt>
              </c:numCache>
            </c:numRef>
          </c:val>
          <c:extLst xmlns:c16r2="http://schemas.microsoft.com/office/drawing/2015/06/chart">
            <c:ext xmlns:c16="http://schemas.microsoft.com/office/drawing/2014/chart" uri="{C3380CC4-5D6E-409C-BE32-E72D297353CC}">
              <c16:uniqueId val="{00000000-1828-4380-BA7E-C37F80275BA5}"/>
            </c:ext>
          </c:extLst>
        </c:ser>
        <c:dLbls>
          <c:showLegendKey val="0"/>
          <c:showVal val="0"/>
          <c:showCatName val="0"/>
          <c:showSerName val="0"/>
          <c:showPercent val="0"/>
          <c:showBubbleSize val="0"/>
        </c:dLbls>
        <c:gapWidth val="150"/>
        <c:axId val="164057328"/>
        <c:axId val="16405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xmlns:c16r2="http://schemas.microsoft.com/office/drawing/2015/06/chart">
            <c:ext xmlns:c16="http://schemas.microsoft.com/office/drawing/2014/chart" uri="{C3380CC4-5D6E-409C-BE32-E72D297353CC}">
              <c16:uniqueId val="{00000001-1828-4380-BA7E-C37F80275BA5}"/>
            </c:ext>
          </c:extLst>
        </c:ser>
        <c:dLbls>
          <c:showLegendKey val="0"/>
          <c:showVal val="0"/>
          <c:showCatName val="0"/>
          <c:showSerName val="0"/>
          <c:showPercent val="0"/>
          <c:showBubbleSize val="0"/>
        </c:dLbls>
        <c:marker val="1"/>
        <c:smooth val="0"/>
        <c:axId val="164057328"/>
        <c:axId val="164057720"/>
      </c:lineChart>
      <c:dateAx>
        <c:axId val="164057328"/>
        <c:scaling>
          <c:orientation val="minMax"/>
        </c:scaling>
        <c:delete val="1"/>
        <c:axPos val="b"/>
        <c:numFmt formatCode="ge" sourceLinked="1"/>
        <c:majorTickMark val="none"/>
        <c:minorTickMark val="none"/>
        <c:tickLblPos val="none"/>
        <c:crossAx val="164057720"/>
        <c:crosses val="autoZero"/>
        <c:auto val="1"/>
        <c:lblOffset val="100"/>
        <c:baseTimeUnit val="years"/>
      </c:dateAx>
      <c:valAx>
        <c:axId val="16405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5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98.46</c:v>
                </c:pt>
                <c:pt idx="1">
                  <c:v>98.38</c:v>
                </c:pt>
                <c:pt idx="2">
                  <c:v>98.34</c:v>
                </c:pt>
                <c:pt idx="3">
                  <c:v>98.22</c:v>
                </c:pt>
                <c:pt idx="4">
                  <c:v>98.41</c:v>
                </c:pt>
              </c:numCache>
            </c:numRef>
          </c:val>
          <c:extLst xmlns:c16r2="http://schemas.microsoft.com/office/drawing/2015/06/chart">
            <c:ext xmlns:c16="http://schemas.microsoft.com/office/drawing/2014/chart" uri="{C3380CC4-5D6E-409C-BE32-E72D297353CC}">
              <c16:uniqueId val="{00000000-7CA0-4218-BFF4-DBD82023FD3F}"/>
            </c:ext>
          </c:extLst>
        </c:ser>
        <c:dLbls>
          <c:showLegendKey val="0"/>
          <c:showVal val="0"/>
          <c:showCatName val="0"/>
          <c:showSerName val="0"/>
          <c:showPercent val="0"/>
          <c:showBubbleSize val="0"/>
        </c:dLbls>
        <c:gapWidth val="150"/>
        <c:axId val="164248248"/>
        <c:axId val="16424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xmlns:c16r2="http://schemas.microsoft.com/office/drawing/2015/06/chart">
            <c:ext xmlns:c16="http://schemas.microsoft.com/office/drawing/2014/chart" uri="{C3380CC4-5D6E-409C-BE32-E72D297353CC}">
              <c16:uniqueId val="{00000001-7CA0-4218-BFF4-DBD82023FD3F}"/>
            </c:ext>
          </c:extLst>
        </c:ser>
        <c:dLbls>
          <c:showLegendKey val="0"/>
          <c:showVal val="0"/>
          <c:showCatName val="0"/>
          <c:showSerName val="0"/>
          <c:showPercent val="0"/>
          <c:showBubbleSize val="0"/>
        </c:dLbls>
        <c:marker val="1"/>
        <c:smooth val="0"/>
        <c:axId val="164248248"/>
        <c:axId val="164248640"/>
      </c:lineChart>
      <c:dateAx>
        <c:axId val="164248248"/>
        <c:scaling>
          <c:orientation val="minMax"/>
        </c:scaling>
        <c:delete val="1"/>
        <c:axPos val="b"/>
        <c:numFmt formatCode="ge" sourceLinked="1"/>
        <c:majorTickMark val="none"/>
        <c:minorTickMark val="none"/>
        <c:tickLblPos val="none"/>
        <c:crossAx val="164248640"/>
        <c:crosses val="autoZero"/>
        <c:auto val="1"/>
        <c:lblOffset val="100"/>
        <c:baseTimeUnit val="years"/>
      </c:dateAx>
      <c:valAx>
        <c:axId val="16424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4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熊本県　上天草・宇城水道企業団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自治体職員</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83.98</v>
      </c>
      <c r="J10" s="67"/>
      <c r="K10" s="67"/>
      <c r="L10" s="67"/>
      <c r="M10" s="67"/>
      <c r="N10" s="67"/>
      <c r="O10" s="68"/>
      <c r="P10" s="69">
        <f>データ!$P$6</f>
        <v>37.770000000000003</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77757</v>
      </c>
      <c r="AM10" s="70"/>
      <c r="AN10" s="70"/>
      <c r="AO10" s="70"/>
      <c r="AP10" s="70"/>
      <c r="AQ10" s="70"/>
      <c r="AR10" s="70"/>
      <c r="AS10" s="70"/>
      <c r="AT10" s="66">
        <f>データ!$V$6</f>
        <v>285.92</v>
      </c>
      <c r="AU10" s="67"/>
      <c r="AV10" s="67"/>
      <c r="AW10" s="67"/>
      <c r="AX10" s="67"/>
      <c r="AY10" s="67"/>
      <c r="AZ10" s="67"/>
      <c r="BA10" s="67"/>
      <c r="BB10" s="69">
        <f>データ!$W$6</f>
        <v>271.95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116</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UmUPqaOzXQnViN5WB0I05hJSy/0AmE2VkdmN7ir65FR0KP1IRUBVTl5HhW+MPaHoPNHtEWn/cNJrghwMU3/VKw==" saltValue="/ouLqpJZ2W+VGq7vi3asX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439941</v>
      </c>
      <c r="D6" s="33">
        <f t="shared" si="3"/>
        <v>46</v>
      </c>
      <c r="E6" s="33">
        <f t="shared" si="3"/>
        <v>1</v>
      </c>
      <c r="F6" s="33">
        <f t="shared" si="3"/>
        <v>0</v>
      </c>
      <c r="G6" s="33">
        <f t="shared" si="3"/>
        <v>2</v>
      </c>
      <c r="H6" s="33" t="str">
        <f t="shared" si="3"/>
        <v>熊本県　上天草・宇城水道企業団</v>
      </c>
      <c r="I6" s="33" t="str">
        <f t="shared" si="3"/>
        <v>法適用</v>
      </c>
      <c r="J6" s="33" t="str">
        <f t="shared" si="3"/>
        <v>水道事業</v>
      </c>
      <c r="K6" s="33" t="str">
        <f t="shared" si="3"/>
        <v>用水供給事業</v>
      </c>
      <c r="L6" s="33" t="str">
        <f t="shared" si="3"/>
        <v>B</v>
      </c>
      <c r="M6" s="33" t="str">
        <f t="shared" si="3"/>
        <v>自治体職員</v>
      </c>
      <c r="N6" s="34" t="str">
        <f t="shared" si="3"/>
        <v>-</v>
      </c>
      <c r="O6" s="34">
        <f t="shared" si="3"/>
        <v>83.98</v>
      </c>
      <c r="P6" s="34">
        <f t="shared" si="3"/>
        <v>37.770000000000003</v>
      </c>
      <c r="Q6" s="34">
        <f t="shared" si="3"/>
        <v>0</v>
      </c>
      <c r="R6" s="34" t="str">
        <f t="shared" si="3"/>
        <v>-</v>
      </c>
      <c r="S6" s="34" t="str">
        <f t="shared" si="3"/>
        <v>-</v>
      </c>
      <c r="T6" s="34" t="str">
        <f t="shared" si="3"/>
        <v>-</v>
      </c>
      <c r="U6" s="34">
        <f t="shared" si="3"/>
        <v>77757</v>
      </c>
      <c r="V6" s="34">
        <f t="shared" si="3"/>
        <v>285.92</v>
      </c>
      <c r="W6" s="34">
        <f t="shared" si="3"/>
        <v>271.95</v>
      </c>
      <c r="X6" s="35">
        <f>IF(X7="",NA(),X7)</f>
        <v>98.81</v>
      </c>
      <c r="Y6" s="35">
        <f t="shared" ref="Y6:AG6" si="4">IF(Y7="",NA(),Y7)</f>
        <v>99.01</v>
      </c>
      <c r="Z6" s="35">
        <f t="shared" si="4"/>
        <v>100.7</v>
      </c>
      <c r="AA6" s="35">
        <f t="shared" si="4"/>
        <v>101.43</v>
      </c>
      <c r="AB6" s="35">
        <f t="shared" si="4"/>
        <v>97.52</v>
      </c>
      <c r="AC6" s="35">
        <f t="shared" si="4"/>
        <v>113.88</v>
      </c>
      <c r="AD6" s="35">
        <f t="shared" si="4"/>
        <v>113.47</v>
      </c>
      <c r="AE6" s="35">
        <f t="shared" si="4"/>
        <v>113.33</v>
      </c>
      <c r="AF6" s="35">
        <f t="shared" si="4"/>
        <v>114.05</v>
      </c>
      <c r="AG6" s="35">
        <f t="shared" si="4"/>
        <v>114.26</v>
      </c>
      <c r="AH6" s="34" t="str">
        <f>IF(AH7="","",IF(AH7="-","【-】","【"&amp;SUBSTITUTE(TEXT(AH7,"#,##0.00"),"-","△")&amp;"】"))</f>
        <v>【114.26】</v>
      </c>
      <c r="AI6" s="35">
        <f>IF(AI7="",NA(),AI7)</f>
        <v>1.85</v>
      </c>
      <c r="AJ6" s="35">
        <f t="shared" ref="AJ6:AR6" si="5">IF(AJ7="",NA(),AJ7)</f>
        <v>3.36</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3519.66</v>
      </c>
      <c r="AU6" s="35">
        <f t="shared" ref="AU6:BC6" si="6">IF(AU7="",NA(),AU7)</f>
        <v>934.04</v>
      </c>
      <c r="AV6" s="35">
        <f t="shared" si="6"/>
        <v>792.8</v>
      </c>
      <c r="AW6" s="35">
        <f t="shared" si="6"/>
        <v>589.72</v>
      </c>
      <c r="AX6" s="35">
        <f t="shared" si="6"/>
        <v>734.73</v>
      </c>
      <c r="AY6" s="35">
        <f t="shared" si="6"/>
        <v>634.53</v>
      </c>
      <c r="AZ6" s="35">
        <f t="shared" si="6"/>
        <v>200.22</v>
      </c>
      <c r="BA6" s="35">
        <f t="shared" si="6"/>
        <v>212.95</v>
      </c>
      <c r="BB6" s="35">
        <f t="shared" si="6"/>
        <v>224.41</v>
      </c>
      <c r="BC6" s="35">
        <f t="shared" si="6"/>
        <v>243.44</v>
      </c>
      <c r="BD6" s="34" t="str">
        <f>IF(BD7="","",IF(BD7="-","【-】","【"&amp;SUBSTITUTE(TEXT(BD7,"#,##0.00"),"-","△")&amp;"】"))</f>
        <v>【243.44】</v>
      </c>
      <c r="BE6" s="35">
        <f>IF(BE7="",NA(),BE7)</f>
        <v>526.77</v>
      </c>
      <c r="BF6" s="35">
        <f t="shared" ref="BF6:BN6" si="7">IF(BF7="",NA(),BF7)</f>
        <v>499.66</v>
      </c>
      <c r="BG6" s="35">
        <f t="shared" si="7"/>
        <v>470.82</v>
      </c>
      <c r="BH6" s="35">
        <f t="shared" si="7"/>
        <v>444.08</v>
      </c>
      <c r="BI6" s="35">
        <f t="shared" si="7"/>
        <v>415.57</v>
      </c>
      <c r="BJ6" s="35">
        <f t="shared" si="7"/>
        <v>368.94</v>
      </c>
      <c r="BK6" s="35">
        <f t="shared" si="7"/>
        <v>351.06</v>
      </c>
      <c r="BL6" s="35">
        <f t="shared" si="7"/>
        <v>333.48</v>
      </c>
      <c r="BM6" s="35">
        <f t="shared" si="7"/>
        <v>320.31</v>
      </c>
      <c r="BN6" s="35">
        <f t="shared" si="7"/>
        <v>303.26</v>
      </c>
      <c r="BO6" s="34" t="str">
        <f>IF(BO7="","",IF(BO7="-","【-】","【"&amp;SUBSTITUTE(TEXT(BO7,"#,##0.00"),"-","△")&amp;"】"))</f>
        <v>【303.26】</v>
      </c>
      <c r="BP6" s="35">
        <f>IF(BP7="",NA(),BP7)</f>
        <v>94.08</v>
      </c>
      <c r="BQ6" s="35">
        <f t="shared" ref="BQ6:BY6" si="8">IF(BQ7="",NA(),BQ7)</f>
        <v>93.7</v>
      </c>
      <c r="BR6" s="35">
        <f t="shared" si="8"/>
        <v>96.15</v>
      </c>
      <c r="BS6" s="35">
        <f t="shared" si="8"/>
        <v>96.98</v>
      </c>
      <c r="BT6" s="35">
        <f t="shared" si="8"/>
        <v>92</v>
      </c>
      <c r="BU6" s="35">
        <f t="shared" si="8"/>
        <v>111.12</v>
      </c>
      <c r="BV6" s="35">
        <f t="shared" si="8"/>
        <v>112.92</v>
      </c>
      <c r="BW6" s="35">
        <f t="shared" si="8"/>
        <v>112.81</v>
      </c>
      <c r="BX6" s="35">
        <f t="shared" si="8"/>
        <v>113.88</v>
      </c>
      <c r="BY6" s="35">
        <f t="shared" si="8"/>
        <v>114.14</v>
      </c>
      <c r="BZ6" s="34" t="str">
        <f>IF(BZ7="","",IF(BZ7="-","【-】","【"&amp;SUBSTITUTE(TEXT(BZ7,"#,##0.00"),"-","△")&amp;"】"))</f>
        <v>【114.14】</v>
      </c>
      <c r="CA6" s="35">
        <f>IF(CA7="",NA(),CA7)</f>
        <v>110.44</v>
      </c>
      <c r="CB6" s="35">
        <f t="shared" ref="CB6:CJ6" si="9">IF(CB7="",NA(),CB7)</f>
        <v>110.08</v>
      </c>
      <c r="CC6" s="35">
        <f t="shared" si="9"/>
        <v>106.91</v>
      </c>
      <c r="CD6" s="35">
        <f t="shared" si="9"/>
        <v>104.34</v>
      </c>
      <c r="CE6" s="35">
        <f t="shared" si="9"/>
        <v>111.43</v>
      </c>
      <c r="CF6" s="35">
        <f t="shared" si="9"/>
        <v>75.75</v>
      </c>
      <c r="CG6" s="35">
        <f t="shared" si="9"/>
        <v>75.3</v>
      </c>
      <c r="CH6" s="35">
        <f t="shared" si="9"/>
        <v>75.3</v>
      </c>
      <c r="CI6" s="35">
        <f t="shared" si="9"/>
        <v>74.02</v>
      </c>
      <c r="CJ6" s="35">
        <f t="shared" si="9"/>
        <v>73.03</v>
      </c>
      <c r="CK6" s="34" t="str">
        <f>IF(CK7="","",IF(CK7="-","【-】","【"&amp;SUBSTITUTE(TEXT(CK7,"#,##0.00"),"-","△")&amp;"】"))</f>
        <v>【73.03】</v>
      </c>
      <c r="CL6" s="35">
        <f>IF(CL7="",NA(),CL7)</f>
        <v>90.31</v>
      </c>
      <c r="CM6" s="35">
        <f t="shared" ref="CM6:CU6" si="10">IF(CM7="",NA(),CM7)</f>
        <v>91.04</v>
      </c>
      <c r="CN6" s="35">
        <f t="shared" si="10"/>
        <v>91.4</v>
      </c>
      <c r="CO6" s="35">
        <f t="shared" si="10"/>
        <v>92.96</v>
      </c>
      <c r="CP6" s="35">
        <f t="shared" si="10"/>
        <v>91.58</v>
      </c>
      <c r="CQ6" s="35">
        <f t="shared" si="10"/>
        <v>64.12</v>
      </c>
      <c r="CR6" s="35">
        <f t="shared" si="10"/>
        <v>62.69</v>
      </c>
      <c r="CS6" s="35">
        <f t="shared" si="10"/>
        <v>61.82</v>
      </c>
      <c r="CT6" s="35">
        <f t="shared" si="10"/>
        <v>61.66</v>
      </c>
      <c r="CU6" s="35">
        <f t="shared" si="10"/>
        <v>62.19</v>
      </c>
      <c r="CV6" s="34" t="str">
        <f>IF(CV7="","",IF(CV7="-","【-】","【"&amp;SUBSTITUTE(TEXT(CV7,"#,##0.00"),"-","△")&amp;"】"))</f>
        <v>【62.19】</v>
      </c>
      <c r="CW6" s="35">
        <f>IF(CW7="",NA(),CW7)</f>
        <v>98.46</v>
      </c>
      <c r="CX6" s="35">
        <f t="shared" ref="CX6:DF6" si="11">IF(CX7="",NA(),CX7)</f>
        <v>98.38</v>
      </c>
      <c r="CY6" s="35">
        <f t="shared" si="11"/>
        <v>98.34</v>
      </c>
      <c r="CZ6" s="35">
        <f t="shared" si="11"/>
        <v>98.22</v>
      </c>
      <c r="DA6" s="35">
        <f t="shared" si="11"/>
        <v>98.41</v>
      </c>
      <c r="DB6" s="35">
        <f t="shared" si="11"/>
        <v>100.12</v>
      </c>
      <c r="DC6" s="35">
        <f t="shared" si="11"/>
        <v>100.12</v>
      </c>
      <c r="DD6" s="35">
        <f t="shared" si="11"/>
        <v>100.03</v>
      </c>
      <c r="DE6" s="35">
        <f t="shared" si="11"/>
        <v>100.05</v>
      </c>
      <c r="DF6" s="35">
        <f t="shared" si="11"/>
        <v>100.05</v>
      </c>
      <c r="DG6" s="34" t="str">
        <f>IF(DG7="","",IF(DG7="-","【-】","【"&amp;SUBSTITUTE(TEXT(DG7,"#,##0.00"),"-","△")&amp;"】"))</f>
        <v>【100.05】</v>
      </c>
      <c r="DH6" s="35">
        <f>IF(DH7="",NA(),DH7)</f>
        <v>15.05</v>
      </c>
      <c r="DI6" s="35">
        <f t="shared" ref="DI6:DQ6" si="12">IF(DI7="",NA(),DI7)</f>
        <v>31.6</v>
      </c>
      <c r="DJ6" s="35">
        <f t="shared" si="12"/>
        <v>34.04</v>
      </c>
      <c r="DK6" s="35">
        <f t="shared" si="12"/>
        <v>36.409999999999997</v>
      </c>
      <c r="DL6" s="35">
        <f t="shared" si="12"/>
        <v>39.020000000000003</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4">
        <f t="shared" ref="DT6:EB6" si="13">IF(DT7="",NA(),DT7)</f>
        <v>0</v>
      </c>
      <c r="DU6" s="34">
        <f t="shared" si="13"/>
        <v>0</v>
      </c>
      <c r="DV6" s="34">
        <f t="shared" si="13"/>
        <v>0</v>
      </c>
      <c r="DW6" s="34">
        <f t="shared" si="13"/>
        <v>0</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5">
        <f t="shared" si="14"/>
        <v>0.94</v>
      </c>
      <c r="EG6" s="35">
        <f t="shared" si="14"/>
        <v>1.05</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439941</v>
      </c>
      <c r="D7" s="37">
        <v>46</v>
      </c>
      <c r="E7" s="37">
        <v>1</v>
      </c>
      <c r="F7" s="37">
        <v>0</v>
      </c>
      <c r="G7" s="37">
        <v>2</v>
      </c>
      <c r="H7" s="37" t="s">
        <v>104</v>
      </c>
      <c r="I7" s="37" t="s">
        <v>105</v>
      </c>
      <c r="J7" s="37" t="s">
        <v>106</v>
      </c>
      <c r="K7" s="37" t="s">
        <v>107</v>
      </c>
      <c r="L7" s="37" t="s">
        <v>108</v>
      </c>
      <c r="M7" s="37" t="s">
        <v>109</v>
      </c>
      <c r="N7" s="38" t="s">
        <v>110</v>
      </c>
      <c r="O7" s="38">
        <v>83.98</v>
      </c>
      <c r="P7" s="38">
        <v>37.770000000000003</v>
      </c>
      <c r="Q7" s="38">
        <v>0</v>
      </c>
      <c r="R7" s="38" t="s">
        <v>110</v>
      </c>
      <c r="S7" s="38" t="s">
        <v>110</v>
      </c>
      <c r="T7" s="38" t="s">
        <v>110</v>
      </c>
      <c r="U7" s="38">
        <v>77757</v>
      </c>
      <c r="V7" s="38">
        <v>285.92</v>
      </c>
      <c r="W7" s="38">
        <v>271.95</v>
      </c>
      <c r="X7" s="38">
        <v>98.81</v>
      </c>
      <c r="Y7" s="38">
        <v>99.01</v>
      </c>
      <c r="Z7" s="38">
        <v>100.7</v>
      </c>
      <c r="AA7" s="38">
        <v>101.43</v>
      </c>
      <c r="AB7" s="38">
        <v>97.52</v>
      </c>
      <c r="AC7" s="38">
        <v>113.88</v>
      </c>
      <c r="AD7" s="38">
        <v>113.47</v>
      </c>
      <c r="AE7" s="38">
        <v>113.33</v>
      </c>
      <c r="AF7" s="38">
        <v>114.05</v>
      </c>
      <c r="AG7" s="38">
        <v>114.26</v>
      </c>
      <c r="AH7" s="38">
        <v>114.26</v>
      </c>
      <c r="AI7" s="38">
        <v>1.85</v>
      </c>
      <c r="AJ7" s="38">
        <v>3.36</v>
      </c>
      <c r="AK7" s="38">
        <v>0</v>
      </c>
      <c r="AL7" s="38">
        <v>0</v>
      </c>
      <c r="AM7" s="38">
        <v>0</v>
      </c>
      <c r="AN7" s="38">
        <v>21.34</v>
      </c>
      <c r="AO7" s="38">
        <v>16.89</v>
      </c>
      <c r="AP7" s="38">
        <v>17.39</v>
      </c>
      <c r="AQ7" s="38">
        <v>12.65</v>
      </c>
      <c r="AR7" s="38">
        <v>10.58</v>
      </c>
      <c r="AS7" s="38">
        <v>10.58</v>
      </c>
      <c r="AT7" s="38">
        <v>3519.66</v>
      </c>
      <c r="AU7" s="38">
        <v>934.04</v>
      </c>
      <c r="AV7" s="38">
        <v>792.8</v>
      </c>
      <c r="AW7" s="38">
        <v>589.72</v>
      </c>
      <c r="AX7" s="38">
        <v>734.73</v>
      </c>
      <c r="AY7" s="38">
        <v>634.53</v>
      </c>
      <c r="AZ7" s="38">
        <v>200.22</v>
      </c>
      <c r="BA7" s="38">
        <v>212.95</v>
      </c>
      <c r="BB7" s="38">
        <v>224.41</v>
      </c>
      <c r="BC7" s="38">
        <v>243.44</v>
      </c>
      <c r="BD7" s="38">
        <v>243.44</v>
      </c>
      <c r="BE7" s="38">
        <v>526.77</v>
      </c>
      <c r="BF7" s="38">
        <v>499.66</v>
      </c>
      <c r="BG7" s="38">
        <v>470.82</v>
      </c>
      <c r="BH7" s="38">
        <v>444.08</v>
      </c>
      <c r="BI7" s="38">
        <v>415.57</v>
      </c>
      <c r="BJ7" s="38">
        <v>368.94</v>
      </c>
      <c r="BK7" s="38">
        <v>351.06</v>
      </c>
      <c r="BL7" s="38">
        <v>333.48</v>
      </c>
      <c r="BM7" s="38">
        <v>320.31</v>
      </c>
      <c r="BN7" s="38">
        <v>303.26</v>
      </c>
      <c r="BO7" s="38">
        <v>303.26</v>
      </c>
      <c r="BP7" s="38">
        <v>94.08</v>
      </c>
      <c r="BQ7" s="38">
        <v>93.7</v>
      </c>
      <c r="BR7" s="38">
        <v>96.15</v>
      </c>
      <c r="BS7" s="38">
        <v>96.98</v>
      </c>
      <c r="BT7" s="38">
        <v>92</v>
      </c>
      <c r="BU7" s="38">
        <v>111.12</v>
      </c>
      <c r="BV7" s="38">
        <v>112.92</v>
      </c>
      <c r="BW7" s="38">
        <v>112.81</v>
      </c>
      <c r="BX7" s="38">
        <v>113.88</v>
      </c>
      <c r="BY7" s="38">
        <v>114.14</v>
      </c>
      <c r="BZ7" s="38">
        <v>114.14</v>
      </c>
      <c r="CA7" s="38">
        <v>110.44</v>
      </c>
      <c r="CB7" s="38">
        <v>110.08</v>
      </c>
      <c r="CC7" s="38">
        <v>106.91</v>
      </c>
      <c r="CD7" s="38">
        <v>104.34</v>
      </c>
      <c r="CE7" s="38">
        <v>111.43</v>
      </c>
      <c r="CF7" s="38">
        <v>75.75</v>
      </c>
      <c r="CG7" s="38">
        <v>75.3</v>
      </c>
      <c r="CH7" s="38">
        <v>75.3</v>
      </c>
      <c r="CI7" s="38">
        <v>74.02</v>
      </c>
      <c r="CJ7" s="38">
        <v>73.03</v>
      </c>
      <c r="CK7" s="38">
        <v>73.03</v>
      </c>
      <c r="CL7" s="38">
        <v>90.31</v>
      </c>
      <c r="CM7" s="38">
        <v>91.04</v>
      </c>
      <c r="CN7" s="38">
        <v>91.4</v>
      </c>
      <c r="CO7" s="38">
        <v>92.96</v>
      </c>
      <c r="CP7" s="38">
        <v>91.58</v>
      </c>
      <c r="CQ7" s="38">
        <v>64.12</v>
      </c>
      <c r="CR7" s="38">
        <v>62.69</v>
      </c>
      <c r="CS7" s="38">
        <v>61.82</v>
      </c>
      <c r="CT7" s="38">
        <v>61.66</v>
      </c>
      <c r="CU7" s="38">
        <v>62.19</v>
      </c>
      <c r="CV7" s="38">
        <v>62.19</v>
      </c>
      <c r="CW7" s="38">
        <v>98.46</v>
      </c>
      <c r="CX7" s="38">
        <v>98.38</v>
      </c>
      <c r="CY7" s="38">
        <v>98.34</v>
      </c>
      <c r="CZ7" s="38">
        <v>98.22</v>
      </c>
      <c r="DA7" s="38">
        <v>98.41</v>
      </c>
      <c r="DB7" s="38">
        <v>100.12</v>
      </c>
      <c r="DC7" s="38">
        <v>100.12</v>
      </c>
      <c r="DD7" s="38">
        <v>100.03</v>
      </c>
      <c r="DE7" s="38">
        <v>100.05</v>
      </c>
      <c r="DF7" s="38">
        <v>100.05</v>
      </c>
      <c r="DG7" s="38">
        <v>100.05</v>
      </c>
      <c r="DH7" s="38">
        <v>15.05</v>
      </c>
      <c r="DI7" s="38">
        <v>31.6</v>
      </c>
      <c r="DJ7" s="38">
        <v>34.04</v>
      </c>
      <c r="DK7" s="38">
        <v>36.409999999999997</v>
      </c>
      <c r="DL7" s="38">
        <v>39.020000000000003</v>
      </c>
      <c r="DM7" s="38">
        <v>39.81</v>
      </c>
      <c r="DN7" s="38">
        <v>51.44</v>
      </c>
      <c r="DO7" s="38">
        <v>52.4</v>
      </c>
      <c r="DP7" s="38">
        <v>53.56</v>
      </c>
      <c r="DQ7" s="38">
        <v>54.73</v>
      </c>
      <c r="DR7" s="38">
        <v>54.73</v>
      </c>
      <c r="DS7" s="38">
        <v>0</v>
      </c>
      <c r="DT7" s="38">
        <v>0</v>
      </c>
      <c r="DU7" s="38">
        <v>0</v>
      </c>
      <c r="DV7" s="38">
        <v>0</v>
      </c>
      <c r="DW7" s="38">
        <v>0</v>
      </c>
      <c r="DX7" s="38">
        <v>13.72</v>
      </c>
      <c r="DY7" s="38">
        <v>16.77</v>
      </c>
      <c r="DZ7" s="38">
        <v>18.05</v>
      </c>
      <c r="EA7" s="38">
        <v>19.440000000000001</v>
      </c>
      <c r="EB7" s="38">
        <v>22.46</v>
      </c>
      <c r="EC7" s="38">
        <v>22.46</v>
      </c>
      <c r="ED7" s="38">
        <v>0</v>
      </c>
      <c r="EE7" s="38">
        <v>0</v>
      </c>
      <c r="EF7" s="38">
        <v>0.94</v>
      </c>
      <c r="EG7" s="38">
        <v>1.05</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