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imukumi01\Desktop\"/>
    </mc:Choice>
  </mc:AlternateContent>
  <workbookProtection workbookAlgorithmName="SHA-512" workbookHashValue="tXFGVAEbkVKFBO5EJRM6NClVGwrKOmcWClcoeq3o/7kRwid/B+zM1JQb47JzQa1VlN3Zhxl82+OLWQzD/pjasw==" workbookSaltValue="Tj3+3SndtljCDo7RHapXv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<sst xmlns="http://schemas.openxmlformats.org/spreadsheetml/2006/main" count="235" uniqueCount="119">
  <si>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</si>
  <si>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</si>
  <si>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</si>
  <si>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</si>
  <si>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</si>
  <si>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</si>
  <si>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</si>
  <si>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</si>
  <si>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</si>
  <si>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</si>
  <si>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</si>
  <si>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</si>
  <si>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</si>
  <si>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</si>
  <si>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</si>
  <si>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</si>
  <si>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</si>
  <si>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</si>
  <si>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</si>
  <si>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</si>
  <si>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</si>
  <si>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</si>
  <si>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</si>
  <si>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</si>
  <si>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</si>
  <si>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</si>
  <si>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</si>
  <si>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</si>
  <si>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</si>
  <si>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</si>
  <si>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</si>
  <si>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</si>
  <si>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</si>
  <si>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</si>
  <si>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</si>
  <si>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</si>
  <si>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</si>
  <si>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</si>
  <si>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</si>
  <si>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</si>
  <si>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</si>
  <si>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</si>
  <si>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</si>
  <si>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</si>
  <si>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</si>
  <si>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</si>
  <si>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</si>
  <si>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</si>
  <si>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</si>
  <si>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</si>
  <si>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</si>
  <si>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</si>
  <si>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</si>
  <si>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</si>
  <si>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</si>
  <si>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</si>
  <si>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</si>
  <si>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</si>
  <si>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</si>
  <si>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</si>
  <si>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</si>
  <si>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</si>
  <si>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</si>
  <si>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</si>
  <si>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</si>
  <si>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</si>
  <si>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</si>
  <si>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</si>
  <si>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</si>
  <si>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</si>
  <si>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</si>
  <si>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</si>
  <si>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</si>
  <si>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</si>
  <si>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</si>
  <si>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</si>
  <si>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</si>
  <si>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</si>
  <si>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</si>
  <si>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</si>
  <si>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</si>
  <si>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</si>
  <si>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</si>
  <si>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</si>
  <si>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</si>
  <si>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</si>
  <si>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</si>
  <si>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</si>
  <si>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</si>
  <si>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</si>
  <si>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</si>
  <si>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</si>
  <si>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</si>
  <si>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</si>
  <si>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</si>
  <si>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</si>
  <si>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</si>
  <si>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</si>
  <si>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</si>
  <si>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</si>
  <si>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</si>
  <si>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</si>
  <si>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</si>
  <si>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</si>
  <si>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八代生活環境事務組合（事業会計分）</t>
  </si>
  <si>
    <t>法適用</t>
  </si>
  <si>
    <t>水道事業</t>
  </si>
  <si>
    <t>末端給水事業</t>
  </si>
  <si>
    <t>A6</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</si>
  <si>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</si>
  <si>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</si>
  <si>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</si>
  <si>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</si>
  <si>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</si>
  <si>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</si>
  <si>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</si>
  <si>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類似団体平均値を下回ったものの、100％を超えており、黒字経営を維持しています。累積欠損金も発生していません。料金回収率も100％を上回っているので、給水に係る費用が料金収入によって賄えているといえます。
　流動比率は、流動資産が流動負債を大きく上回っているので、十分な支払能力があるといえます。
　企業債残高対給水収益比率は、減少傾向で推移しており、類似団体との比較でも低い数値を保っています。　
　給水原価は、類似団体や全国平均に比べて低い水準となっていますが、少しずつ上昇傾向にあります。
　施設利用率は、平成28年度に施設能力の数値を修正したため、大幅に減少しましたが、水源である氷川ダムの水利権の範囲内での適切な運用を行っております。
　有収率は、類似団体や全国平均に比べ高い数値になっており、適切な維持管理を行えていることが給水収益に反映しています。</t>
    <rPh sb="1" eb="3">
      <t>ケイジョウ</t>
    </rPh>
    <rPh sb="3" eb="5">
      <t>シュウシ</t>
    </rPh>
    <rPh sb="5" eb="7">
      <t>ヒリツ</t>
    </rPh>
    <rPh sb="9" eb="11">
      <t>ルイジ</t>
    </rPh>
    <rPh sb="11" eb="13">
      <t>ダンタイ</t>
    </rPh>
    <rPh sb="13" eb="16">
      <t>ヘイキンチ</t>
    </rPh>
    <rPh sb="17" eb="19">
      <t>シタマワ</t>
    </rPh>
    <rPh sb="30" eb="31">
      <t>コ</t>
    </rPh>
    <rPh sb="36" eb="38">
      <t>クロジ</t>
    </rPh>
    <rPh sb="38" eb="40">
      <t>ケイエイ</t>
    </rPh>
    <rPh sb="41" eb="43">
      <t>イジ</t>
    </rPh>
    <rPh sb="49" eb="51">
      <t>ルイセキ</t>
    </rPh>
    <rPh sb="51" eb="54">
      <t>ケッソンキン</t>
    </rPh>
    <rPh sb="55" eb="57">
      <t>ハッセイ</t>
    </rPh>
    <rPh sb="113" eb="115">
      <t>リュウドウ</t>
    </rPh>
    <rPh sb="115" eb="117">
      <t>ヒリツ</t>
    </rPh>
    <rPh sb="119" eb="121">
      <t>リュウドウ</t>
    </rPh>
    <rPh sb="121" eb="123">
      <t>シサン</t>
    </rPh>
    <rPh sb="124" eb="126">
      <t>リュウドウ</t>
    </rPh>
    <rPh sb="126" eb="128">
      <t>フサイ</t>
    </rPh>
    <rPh sb="129" eb="130">
      <t>オオ</t>
    </rPh>
    <rPh sb="132" eb="134">
      <t>ウワマワ</t>
    </rPh>
    <rPh sb="141" eb="143">
      <t>ジュウブン</t>
    </rPh>
    <rPh sb="144" eb="146">
      <t>シハライ</t>
    </rPh>
    <rPh sb="146" eb="148">
      <t>ノウリョク</t>
    </rPh>
    <rPh sb="159" eb="161">
      <t>キギョウ</t>
    </rPh>
    <rPh sb="161" eb="162">
      <t>サイ</t>
    </rPh>
    <rPh sb="162" eb="164">
      <t>ザンダカ</t>
    </rPh>
    <rPh sb="164" eb="165">
      <t>タイ</t>
    </rPh>
    <rPh sb="165" eb="167">
      <t>キュウスイ</t>
    </rPh>
    <rPh sb="167" eb="169">
      <t>シュウエキ</t>
    </rPh>
    <rPh sb="169" eb="171">
      <t>ヒリツ</t>
    </rPh>
    <rPh sb="173" eb="175">
      <t>ゲンショウ</t>
    </rPh>
    <rPh sb="175" eb="177">
      <t>ケイコウ</t>
    </rPh>
    <rPh sb="178" eb="180">
      <t>スイイ</t>
    </rPh>
    <rPh sb="185" eb="187">
      <t>ルイジ</t>
    </rPh>
    <rPh sb="187" eb="189">
      <t>ダンタイ</t>
    </rPh>
    <rPh sb="191" eb="193">
      <t>ヒカク</t>
    </rPh>
    <rPh sb="195" eb="196">
      <t>ヒク</t>
    </rPh>
    <rPh sb="197" eb="199">
      <t>スウチ</t>
    </rPh>
    <rPh sb="200" eb="201">
      <t>タモ</t>
    </rPh>
    <rPh sb="210" eb="212">
      <t>キュウスイ</t>
    </rPh>
    <rPh sb="212" eb="214">
      <t>ゲンカ</t>
    </rPh>
    <rPh sb="216" eb="218">
      <t>ルイジ</t>
    </rPh>
    <rPh sb="218" eb="220">
      <t>ダンタイ</t>
    </rPh>
    <rPh sb="221" eb="223">
      <t>ゼンコク</t>
    </rPh>
    <rPh sb="223" eb="225">
      <t>ヘイキン</t>
    </rPh>
    <rPh sb="226" eb="227">
      <t>クラ</t>
    </rPh>
    <rPh sb="229" eb="230">
      <t>ヒク</t>
    </rPh>
    <rPh sb="231" eb="233">
      <t>スイジュン</t>
    </rPh>
    <rPh sb="242" eb="243">
      <t>スコ</t>
    </rPh>
    <rPh sb="246" eb="248">
      <t>ジョウショウ</t>
    </rPh>
    <rPh sb="248" eb="250">
      <t>ケイコウ</t>
    </rPh>
    <rPh sb="258" eb="260">
      <t>シセツ</t>
    </rPh>
    <rPh sb="260" eb="263">
      <t>リヨウリツ</t>
    </rPh>
    <rPh sb="265" eb="267">
      <t>ヘイセイ</t>
    </rPh>
    <rPh sb="269" eb="271">
      <t>ネンド</t>
    </rPh>
    <rPh sb="272" eb="274">
      <t>シセツ</t>
    </rPh>
    <rPh sb="274" eb="276">
      <t>ノウリョク</t>
    </rPh>
    <rPh sb="277" eb="279">
      <t>スウチ</t>
    </rPh>
    <rPh sb="280" eb="282">
      <t>シュウセイ</t>
    </rPh>
    <rPh sb="287" eb="289">
      <t>オオハバ</t>
    </rPh>
    <rPh sb="290" eb="292">
      <t>ゲンショウ</t>
    </rPh>
    <rPh sb="298" eb="300">
      <t>スイゲン</t>
    </rPh>
    <rPh sb="303" eb="305">
      <t>ヒカワ</t>
    </rPh>
    <rPh sb="308" eb="311">
      <t>スイリケン</t>
    </rPh>
    <rPh sb="312" eb="315">
      <t>ハンイナイ</t>
    </rPh>
    <rPh sb="317" eb="319">
      <t>テキセツ</t>
    </rPh>
    <rPh sb="320" eb="322">
      <t>ウンヨウ</t>
    </rPh>
    <rPh sb="323" eb="324">
      <t>オコナ</t>
    </rPh>
    <rPh sb="333" eb="334">
      <t>ユウ</t>
    </rPh>
    <rPh sb="334" eb="335">
      <t>シュウ</t>
    </rPh>
    <rPh sb="335" eb="336">
      <t>リツ</t>
    </rPh>
    <rPh sb="338" eb="340">
      <t>ルイジ</t>
    </rPh>
    <rPh sb="340" eb="342">
      <t>ダンタイ</t>
    </rPh>
    <rPh sb="343" eb="345">
      <t>ゼンコク</t>
    </rPh>
    <rPh sb="345" eb="347">
      <t>ヘイキン</t>
    </rPh>
    <rPh sb="348" eb="349">
      <t>クラ</t>
    </rPh>
    <rPh sb="350" eb="351">
      <t>タカ</t>
    </rPh>
    <rPh sb="352" eb="354">
      <t>スウチ</t>
    </rPh>
    <rPh sb="361" eb="363">
      <t>テキセツ</t>
    </rPh>
    <rPh sb="364" eb="366">
      <t>イジ</t>
    </rPh>
    <rPh sb="366" eb="368">
      <t>カンリ</t>
    </rPh>
    <rPh sb="369" eb="370">
      <t>オコナ</t>
    </rPh>
    <rPh sb="377" eb="379">
      <t>キュウスイ</t>
    </rPh>
    <rPh sb="379" eb="381">
      <t>シュウエキ</t>
    </rPh>
    <rPh sb="382" eb="384">
      <t>ハンエイ</t>
    </rPh>
    <phoneticPr fontId="4"/>
  </si>
  <si>
    <t>　管路経年化率は、類似団体や全国平均値を上回っています。これは、平成28年度から浄水場の耐震化工事を6ヶ年かけて施工中であり、その後管路の更新事業の計画に移っていくためです。その中でも基幹管路については、順次計画的に更新を行っており、管路更新率はわずかながら上昇傾向にあります。</t>
    <rPh sb="1" eb="4">
      <t>ゲンジテン</t>
    </rPh>
    <rPh sb="6" eb="8">
      <t>ケイエイ</t>
    </rPh>
    <rPh sb="10" eb="13">
      <t>ケンゼンセイ</t>
    </rPh>
    <rPh sb="13" eb="14">
      <t>オヨ</t>
    </rPh>
    <rPh sb="15" eb="18">
      <t>コウリツセイ</t>
    </rPh>
    <rPh sb="23" eb="24">
      <t>オオム</t>
    </rPh>
    <rPh sb="25" eb="27">
      <t>カクホ</t>
    </rPh>
    <rPh sb="40" eb="42">
      <t>コンゴ</t>
    </rPh>
    <rPh sb="42" eb="44">
      <t>キュウスイ</t>
    </rPh>
    <rPh sb="44" eb="46">
      <t>ジンコウ</t>
    </rPh>
    <rPh sb="47" eb="50">
      <t>ゲンショウトウ</t>
    </rPh>
    <rPh sb="53" eb="55">
      <t>キュウスイ</t>
    </rPh>
    <rPh sb="55" eb="57">
      <t>シュウエキ</t>
    </rPh>
    <rPh sb="58" eb="60">
      <t>ゾウカ</t>
    </rPh>
    <rPh sb="61" eb="63">
      <t>ミコ</t>
    </rPh>
    <rPh sb="66" eb="68">
      <t>イッポウ</t>
    </rPh>
    <rPh sb="70" eb="73">
      <t>ロウキュウカ</t>
    </rPh>
    <rPh sb="75" eb="77">
      <t>シセツ</t>
    </rPh>
    <rPh sb="78" eb="80">
      <t>カンロ</t>
    </rPh>
    <rPh sb="81" eb="83">
      <t>コウシン</t>
    </rPh>
    <rPh sb="83" eb="85">
      <t>ヒヨウ</t>
    </rPh>
    <rPh sb="86" eb="88">
      <t>ゾウカ</t>
    </rPh>
    <rPh sb="95" eb="97">
      <t>ヨソク</t>
    </rPh>
    <rPh sb="106" eb="108">
      <t>ジュウブン</t>
    </rPh>
    <rPh sb="109" eb="111">
      <t>ザイゲン</t>
    </rPh>
    <rPh sb="112" eb="114">
      <t>カクホ</t>
    </rPh>
    <rPh sb="116" eb="118">
      <t>ヒツヨウ</t>
    </rPh>
    <rPh sb="124" eb="127">
      <t>ケイカクテキ</t>
    </rPh>
    <rPh sb="129" eb="132">
      <t>コウリツテキ</t>
    </rPh>
    <rPh sb="133" eb="135">
      <t>シセツ</t>
    </rPh>
    <rPh sb="136" eb="138">
      <t>コウシンサラケイヒサクゲンリョウキンミナオトウナイヨウフクチュウチョウキテキキホンケイカクケントウヘイセイネンドケイエイセンリャクサクテイヨテイ</t>
    </rPh>
    <phoneticPr fontId="4"/>
  </si>
  <si>
    <t>　現時点では、経営の健全性及び効率性については概ね確保できているといえますが、今後給水人口の減少等により給水収益の増加は見込めない一方で、老朽化した施設や管路の更新費用は増加していく予測であり、厳しい財政状況となっていくことが見込まれます。このような中で、将来のために十分な財源を確保しておかなければならず、計画的かつ効率的な施設の更新、更なる経費の削減、適正な時期での水道料金の改定等を検討・計画していく必要があります。これらの内容をまとめた中長期的な基本計画である経営戦略を平成32年度に策定し、安定した経営を継続できるよう努めていきます。</t>
    <rPh sb="1" eb="4">
      <t>ゲンジテン</t>
    </rPh>
    <rPh sb="7" eb="9">
      <t>ケイエイ</t>
    </rPh>
    <rPh sb="10" eb="13">
      <t>ケンゼンセイ</t>
    </rPh>
    <rPh sb="13" eb="14">
      <t>オヨ</t>
    </rPh>
    <rPh sb="15" eb="18">
      <t>コウリツセイ</t>
    </rPh>
    <rPh sb="23" eb="24">
      <t>オオム</t>
    </rPh>
    <rPh sb="25" eb="27">
      <t>カクホ</t>
    </rPh>
    <rPh sb="39" eb="41">
      <t>コンゴ</t>
    </rPh>
    <rPh sb="41" eb="43">
      <t>キュウスイ</t>
    </rPh>
    <rPh sb="43" eb="45">
      <t>ジンコウ</t>
    </rPh>
    <rPh sb="46" eb="49">
      <t>ゲンショウトウ</t>
    </rPh>
    <rPh sb="52" eb="54">
      <t>キュウスイ</t>
    </rPh>
    <rPh sb="54" eb="56">
      <t>シュウエキ</t>
    </rPh>
    <rPh sb="57" eb="59">
      <t>ゾウカ</t>
    </rPh>
    <rPh sb="60" eb="62">
      <t>ミコ</t>
    </rPh>
    <rPh sb="65" eb="67">
      <t>イッポウ</t>
    </rPh>
    <rPh sb="69" eb="72">
      <t>ロウキュウカ</t>
    </rPh>
    <rPh sb="74" eb="76">
      <t>シセツ</t>
    </rPh>
    <rPh sb="77" eb="79">
      <t>カンロ</t>
    </rPh>
    <rPh sb="80" eb="82">
      <t>コウシン</t>
    </rPh>
    <rPh sb="82" eb="84">
      <t>ヒヨウ</t>
    </rPh>
    <rPh sb="85" eb="87">
      <t>ゾウカ</t>
    </rPh>
    <rPh sb="91" eb="93">
      <t>ヨソク</t>
    </rPh>
    <rPh sb="97" eb="98">
      <t>キビ</t>
    </rPh>
    <rPh sb="100" eb="102">
      <t>ザイセイ</t>
    </rPh>
    <rPh sb="102" eb="104">
      <t>ジョウキョウ</t>
    </rPh>
    <rPh sb="113" eb="115">
      <t>ミコ</t>
    </rPh>
    <rPh sb="125" eb="126">
      <t>ナカ</t>
    </rPh>
    <rPh sb="128" eb="130">
      <t>ショウライ</t>
    </rPh>
    <rPh sb="134" eb="136">
      <t>ジュウブン</t>
    </rPh>
    <rPh sb="137" eb="139">
      <t>ザイゲン</t>
    </rPh>
    <rPh sb="140" eb="142">
      <t>カクホ</t>
    </rPh>
    <rPh sb="154" eb="157">
      <t>ケイカクテキ</t>
    </rPh>
    <rPh sb="159" eb="162">
      <t>コウリツテキ</t>
    </rPh>
    <rPh sb="163" eb="165">
      <t>シセツ</t>
    </rPh>
    <rPh sb="166" eb="168">
      <t>コウシン</t>
    </rPh>
    <rPh sb="169" eb="170">
      <t>サラ</t>
    </rPh>
    <rPh sb="172" eb="174">
      <t>ケイヒ</t>
    </rPh>
    <rPh sb="175" eb="177">
      <t>サクゲン</t>
    </rPh>
    <rPh sb="178" eb="180">
      <t>テキセイ</t>
    </rPh>
    <rPh sb="181" eb="183">
      <t>ジキ</t>
    </rPh>
    <rPh sb="185" eb="187">
      <t>スイドウ</t>
    </rPh>
    <rPh sb="187" eb="189">
      <t>リョウキン</t>
    </rPh>
    <rPh sb="190" eb="192">
      <t>カイテイ</t>
    </rPh>
    <rPh sb="192" eb="193">
      <t>トウ</t>
    </rPh>
    <rPh sb="194" eb="196">
      <t>ケントウ</t>
    </rPh>
    <rPh sb="197" eb="199">
      <t>ケイカク</t>
    </rPh>
    <rPh sb="203" eb="205">
      <t>ヒツヨウ</t>
    </rPh>
    <rPh sb="215" eb="217">
      <t>ナイヨウ</t>
    </rPh>
    <rPh sb="222" eb="226">
      <t>チュウチョウキテキ</t>
    </rPh>
    <rPh sb="227" eb="229">
      <t>キホン</t>
    </rPh>
    <rPh sb="229" eb="231">
      <t>ケイカク</t>
    </rPh>
    <rPh sb="234" eb="236">
      <t>ケイエイ</t>
    </rPh>
    <rPh sb="236" eb="238">
      <t>センリャク</t>
    </rPh>
    <rPh sb="239" eb="241">
      <t>ヘイセイ</t>
    </rPh>
    <rPh sb="243" eb="245">
      <t>ネンド</t>
    </rPh>
    <rPh sb="246" eb="248">
      <t>サクテイ</t>
    </rPh>
    <rPh sb="250" eb="252">
      <t>アンテイ</t>
    </rPh>
    <rPh sb="254" eb="256">
      <t>ケイエイ</t>
    </rPh>
    <rPh sb="257" eb="259">
      <t>ケイゾク</t>
    </rPh>
    <rPh sb="264" eb="26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</si>
</sst>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1.26</c:v>
                </c:pt>
                <c:pt idx="1">
                  <c:v>1.41</c:v>
                </c:pt>
                <c:pt idx="2">
                  <c:v>0.47</c:v>
                </c:pt>
                <c:pt idx="3">
                  <c:v>0.51</c:v>
                </c:pt>
                <c:pt idx="4">
                  <c:v>0.69</c:v>
                </c:pt>
              </c:numCache>
            </c:numRef>
          </c:val>
          <c:extLst xmlns:c16r2="http://schemas.microsoft.com/office/drawing/2015/06/chart">
            <c:ext xmlns:c16="http://schemas.microsoft.com/office/drawing/2014/chart" uri="{C3380CC4-5D6E-409C-BE32-E72D297353CC}">
              <c16:uniqueId val="{00000000-81A7-47C0-9317-D4C16E726C03}"/>
            </c:ext>
          </c:extLst>
        </c:ser>
        <c:dLbls>
          <c:showLegendKey val="0"/>
          <c:showVal val="0"/>
          <c:showCatName val="0"/>
          <c:showSerName val="0"/>
          <c:showPercent val="0"/>
          <c:showBubbleSize val="0"/>
        </c:dLbls>
        <c:gapWidth val="150"/>
        <c:axId val="175487064"/>
        <c:axId val="17533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81A7-47C0-9317-D4C16E726C03}"/>
            </c:ext>
          </c:extLst>
        </c:ser>
        <c:dLbls>
          <c:showLegendKey val="0"/>
          <c:showVal val="0"/>
          <c:showCatName val="0"/>
          <c:showSerName val="0"/>
          <c:showPercent val="0"/>
          <c:showBubbleSize val="0"/>
        </c:dLbls>
        <c:marker val="1"/>
        <c:smooth val="0"/>
        <c:axId val="175487064"/>
        <c:axId val="175334888"/>
      </c:lineChart>
      <c:dateAx>
        <c:axId val="175487064"/>
        <c:scaling>
          <c:orientation val="minMax"/>
        </c:scaling>
        <c:delete val="1"/>
        <c:axPos val="b"/>
        <c:numFmt formatCode="ge" sourceLinked="1"/>
        <c:majorTickMark val="none"/>
        <c:minorTickMark val="none"/>
        <c:tickLblPos val="none"/>
        <c:crossAx val="175334888"/>
        <c:crosses val="autoZero"/>
        <c:auto val="1"/>
        <c:lblOffset val="100"/>
        <c:baseTimeUnit val="years"/>
      </c:dateAx>
      <c:valAx>
        <c:axId val="17533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8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98.19</c:v>
                </c:pt>
                <c:pt idx="1">
                  <c:v>96.38</c:v>
                </c:pt>
                <c:pt idx="2">
                  <c:v>96.48</c:v>
                </c:pt>
                <c:pt idx="3">
                  <c:v>67.209999999999994</c:v>
                </c:pt>
                <c:pt idx="4">
                  <c:v>64.97</c:v>
                </c:pt>
              </c:numCache>
            </c:numRef>
          </c:val>
          <c:extLst xmlns:c16r2="http://schemas.microsoft.com/office/drawing/2015/06/chart">
            <c:ext xmlns:c16="http://schemas.microsoft.com/office/drawing/2014/chart" uri="{C3380CC4-5D6E-409C-BE32-E72D297353CC}">
              <c16:uniqueId val="{00000000-7FF8-4F9D-8E18-0E1C2E0D42E9}"/>
            </c:ext>
          </c:extLst>
        </c:ser>
        <c:dLbls>
          <c:showLegendKey val="0"/>
          <c:showVal val="0"/>
          <c:showCatName val="0"/>
          <c:showSerName val="0"/>
          <c:showPercent val="0"/>
          <c:showBubbleSize val="0"/>
        </c:dLbls>
        <c:gapWidth val="150"/>
        <c:axId val="176350768"/>
        <c:axId val="17635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FF8-4F9D-8E18-0E1C2E0D42E9}"/>
            </c:ext>
          </c:extLst>
        </c:ser>
        <c:dLbls>
          <c:showLegendKey val="0"/>
          <c:showVal val="0"/>
          <c:showCatName val="0"/>
          <c:showSerName val="0"/>
          <c:showPercent val="0"/>
          <c:showBubbleSize val="0"/>
        </c:dLbls>
        <c:marker val="1"/>
        <c:smooth val="0"/>
        <c:axId val="176350768"/>
        <c:axId val="176351160"/>
      </c:lineChart>
      <c:dateAx>
        <c:axId val="176350768"/>
        <c:scaling>
          <c:orientation val="minMax"/>
        </c:scaling>
        <c:delete val="1"/>
        <c:axPos val="b"/>
        <c:numFmt formatCode="ge" sourceLinked="1"/>
        <c:majorTickMark val="none"/>
        <c:minorTickMark val="none"/>
        <c:tickLblPos val="none"/>
        <c:crossAx val="176351160"/>
        <c:crosses val="autoZero"/>
        <c:auto val="1"/>
        <c:lblOffset val="100"/>
        <c:baseTimeUnit val="years"/>
      </c:dateAx>
      <c:valAx>
        <c:axId val="17635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5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91.9</c:v>
                </c:pt>
                <c:pt idx="1">
                  <c:v>90.41</c:v>
                </c:pt>
                <c:pt idx="2">
                  <c:v>90.74</c:v>
                </c:pt>
                <c:pt idx="3">
                  <c:v>89.97</c:v>
                </c:pt>
                <c:pt idx="4">
                  <c:v>91.33</c:v>
                </c:pt>
              </c:numCache>
            </c:numRef>
          </c:val>
          <c:extLst xmlns:c16r2="http://schemas.microsoft.com/office/drawing/2015/06/chart">
            <c:ext xmlns:c16="http://schemas.microsoft.com/office/drawing/2014/chart" uri="{C3380CC4-5D6E-409C-BE32-E72D297353CC}">
              <c16:uniqueId val="{00000000-9528-4B08-B790-1C9640F383AD}"/>
            </c:ext>
          </c:extLst>
        </c:ser>
        <c:dLbls>
          <c:showLegendKey val="0"/>
          <c:showVal val="0"/>
          <c:showCatName val="0"/>
          <c:showSerName val="0"/>
          <c:showPercent val="0"/>
          <c:showBubbleSize val="0"/>
        </c:dLbls>
        <c:gapWidth val="150"/>
        <c:axId val="176352336"/>
        <c:axId val="17635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9528-4B08-B790-1C9640F383AD}"/>
            </c:ext>
          </c:extLst>
        </c:ser>
        <c:dLbls>
          <c:showLegendKey val="0"/>
          <c:showVal val="0"/>
          <c:showCatName val="0"/>
          <c:showSerName val="0"/>
          <c:showPercent val="0"/>
          <c:showBubbleSize val="0"/>
        </c:dLbls>
        <c:marker val="1"/>
        <c:smooth val="0"/>
        <c:axId val="176352336"/>
        <c:axId val="176352728"/>
      </c:lineChart>
      <c:dateAx>
        <c:axId val="176352336"/>
        <c:scaling>
          <c:orientation val="minMax"/>
        </c:scaling>
        <c:delete val="1"/>
        <c:axPos val="b"/>
        <c:numFmt formatCode="ge" sourceLinked="1"/>
        <c:majorTickMark val="none"/>
        <c:minorTickMark val="none"/>
        <c:tickLblPos val="none"/>
        <c:crossAx val="176352728"/>
        <c:crosses val="autoZero"/>
        <c:auto val="1"/>
        <c:lblOffset val="100"/>
        <c:baseTimeUnit val="years"/>
      </c:dateAx>
      <c:valAx>
        <c:axId val="17635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5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118.48</c:v>
                </c:pt>
                <c:pt idx="1">
                  <c:v>110.97</c:v>
                </c:pt>
                <c:pt idx="2">
                  <c:v>113.38</c:v>
                </c:pt>
                <c:pt idx="3">
                  <c:v>111.43</c:v>
                </c:pt>
                <c:pt idx="4">
                  <c:v>106.1</c:v>
                </c:pt>
              </c:numCache>
            </c:numRef>
          </c:val>
          <c:extLst xmlns:c16r2="http://schemas.microsoft.com/office/drawing/2015/06/chart">
            <c:ext xmlns:c16="http://schemas.microsoft.com/office/drawing/2014/chart" uri="{C3380CC4-5D6E-409C-BE32-E72D297353CC}">
              <c16:uniqueId val="{00000000-D4FB-4A82-B135-6A75E46F3971}"/>
            </c:ext>
          </c:extLst>
        </c:ser>
        <c:dLbls>
          <c:showLegendKey val="0"/>
          <c:showVal val="0"/>
          <c:showCatName val="0"/>
          <c:showSerName val="0"/>
          <c:showPercent val="0"/>
          <c:showBubbleSize val="0"/>
        </c:dLbls>
        <c:gapWidth val="150"/>
        <c:axId val="175480416"/>
        <c:axId val="17592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4FB-4A82-B135-6A75E46F3971}"/>
            </c:ext>
          </c:extLst>
        </c:ser>
        <c:dLbls>
          <c:showLegendKey val="0"/>
          <c:showVal val="0"/>
          <c:showCatName val="0"/>
          <c:showSerName val="0"/>
          <c:showPercent val="0"/>
          <c:showBubbleSize val="0"/>
        </c:dLbls>
        <c:marker val="1"/>
        <c:smooth val="0"/>
        <c:axId val="175480416"/>
        <c:axId val="175924240"/>
      </c:lineChart>
      <c:dateAx>
        <c:axId val="175480416"/>
        <c:scaling>
          <c:orientation val="minMax"/>
        </c:scaling>
        <c:delete val="1"/>
        <c:axPos val="b"/>
        <c:numFmt formatCode="ge" sourceLinked="1"/>
        <c:majorTickMark val="none"/>
        <c:minorTickMark val="none"/>
        <c:tickLblPos val="none"/>
        <c:crossAx val="175924240"/>
        <c:crosses val="autoZero"/>
        <c:auto val="1"/>
        <c:lblOffset val="100"/>
        <c:baseTimeUnit val="years"/>
      </c:dateAx>
      <c:valAx>
        <c:axId val="17592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4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41.43</c:v>
                </c:pt>
                <c:pt idx="1">
                  <c:v>42.84</c:v>
                </c:pt>
                <c:pt idx="2">
                  <c:v>42.05</c:v>
                </c:pt>
                <c:pt idx="3">
                  <c:v>42.92</c:v>
                </c:pt>
                <c:pt idx="4">
                  <c:v>43.88</c:v>
                </c:pt>
              </c:numCache>
            </c:numRef>
          </c:val>
          <c:extLst xmlns:c16r2="http://schemas.microsoft.com/office/drawing/2015/06/chart">
            <c:ext xmlns:c16="http://schemas.microsoft.com/office/drawing/2014/chart" uri="{C3380CC4-5D6E-409C-BE32-E72D297353CC}">
              <c16:uniqueId val="{00000000-5C9E-41C2-9009-C3229E696748}"/>
            </c:ext>
          </c:extLst>
        </c:ser>
        <c:dLbls>
          <c:showLegendKey val="0"/>
          <c:showVal val="0"/>
          <c:showCatName val="0"/>
          <c:showSerName val="0"/>
          <c:showPercent val="0"/>
          <c:showBubbleSize val="0"/>
        </c:dLbls>
        <c:gapWidth val="150"/>
        <c:axId val="175990360"/>
        <c:axId val="17599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5C9E-41C2-9009-C3229E696748}"/>
            </c:ext>
          </c:extLst>
        </c:ser>
        <c:dLbls>
          <c:showLegendKey val="0"/>
          <c:showVal val="0"/>
          <c:showCatName val="0"/>
          <c:showSerName val="0"/>
          <c:showPercent val="0"/>
          <c:showBubbleSize val="0"/>
        </c:dLbls>
        <c:marker val="1"/>
        <c:smooth val="0"/>
        <c:axId val="175990360"/>
        <c:axId val="175994840"/>
      </c:lineChart>
      <c:dateAx>
        <c:axId val="175990360"/>
        <c:scaling>
          <c:orientation val="minMax"/>
        </c:scaling>
        <c:delete val="1"/>
        <c:axPos val="b"/>
        <c:numFmt formatCode="ge" sourceLinked="1"/>
        <c:majorTickMark val="none"/>
        <c:minorTickMark val="none"/>
        <c:tickLblPos val="none"/>
        <c:crossAx val="175994840"/>
        <c:crosses val="autoZero"/>
        <c:auto val="1"/>
        <c:lblOffset val="100"/>
        <c:baseTimeUnit val="years"/>
      </c:dateAx>
      <c:valAx>
        <c:axId val="17599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9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26.97</c:v>
                </c:pt>
                <c:pt idx="2">
                  <c:v>27.38</c:v>
                </c:pt>
                <c:pt idx="3">
                  <c:v>26.73</c:v>
                </c:pt>
                <c:pt idx="4">
                  <c:v>25.88</c:v>
                </c:pt>
              </c:numCache>
            </c:numRef>
          </c:val>
          <c:extLst xmlns:c16r2="http://schemas.microsoft.com/office/drawing/2015/06/chart">
            <c:ext xmlns:c16="http://schemas.microsoft.com/office/drawing/2014/chart" uri="{C3380CC4-5D6E-409C-BE32-E72D297353CC}">
              <c16:uniqueId val="{00000000-4B5A-4926-BDC5-B0043E7227A8}"/>
            </c:ext>
          </c:extLst>
        </c:ser>
        <c:dLbls>
          <c:showLegendKey val="0"/>
          <c:showVal val="0"/>
          <c:showCatName val="0"/>
          <c:showSerName val="0"/>
          <c:showPercent val="0"/>
          <c:showBubbleSize val="0"/>
        </c:dLbls>
        <c:gapWidth val="150"/>
        <c:axId val="176047144"/>
        <c:axId val="17604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4B5A-4926-BDC5-B0043E7227A8}"/>
            </c:ext>
          </c:extLst>
        </c:ser>
        <c:dLbls>
          <c:showLegendKey val="0"/>
          <c:showVal val="0"/>
          <c:showCatName val="0"/>
          <c:showSerName val="0"/>
          <c:showPercent val="0"/>
          <c:showBubbleSize val="0"/>
        </c:dLbls>
        <c:marker val="1"/>
        <c:smooth val="0"/>
        <c:axId val="176047144"/>
        <c:axId val="176047536"/>
      </c:lineChart>
      <c:dateAx>
        <c:axId val="176047144"/>
        <c:scaling>
          <c:orientation val="minMax"/>
        </c:scaling>
        <c:delete val="1"/>
        <c:axPos val="b"/>
        <c:numFmt formatCode="ge" sourceLinked="1"/>
        <c:majorTickMark val="none"/>
        <c:minorTickMark val="none"/>
        <c:tickLblPos val="none"/>
        <c:crossAx val="176047536"/>
        <c:crosses val="autoZero"/>
        <c:auto val="1"/>
        <c:lblOffset val="100"/>
        <c:baseTimeUnit val="years"/>
      </c:dateAx>
      <c:valAx>
        <c:axId val="1760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4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9B-461A-9CDA-2974E046AFA7}"/>
            </c:ext>
          </c:extLst>
        </c:ser>
        <c:dLbls>
          <c:showLegendKey val="0"/>
          <c:showVal val="0"/>
          <c:showCatName val="0"/>
          <c:showSerName val="0"/>
          <c:showPercent val="0"/>
          <c:showBubbleSize val="0"/>
        </c:dLbls>
        <c:gapWidth val="150"/>
        <c:axId val="176048712"/>
        <c:axId val="17604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349B-461A-9CDA-2974E046AFA7}"/>
            </c:ext>
          </c:extLst>
        </c:ser>
        <c:dLbls>
          <c:showLegendKey val="0"/>
          <c:showVal val="0"/>
          <c:showCatName val="0"/>
          <c:showSerName val="0"/>
          <c:showPercent val="0"/>
          <c:showBubbleSize val="0"/>
        </c:dLbls>
        <c:marker val="1"/>
        <c:smooth val="0"/>
        <c:axId val="176048712"/>
        <c:axId val="176049104"/>
      </c:lineChart>
      <c:dateAx>
        <c:axId val="176048712"/>
        <c:scaling>
          <c:orientation val="minMax"/>
        </c:scaling>
        <c:delete val="1"/>
        <c:axPos val="b"/>
        <c:numFmt formatCode="ge" sourceLinked="1"/>
        <c:majorTickMark val="none"/>
        <c:minorTickMark val="none"/>
        <c:tickLblPos val="none"/>
        <c:crossAx val="176049104"/>
        <c:crosses val="autoZero"/>
        <c:auto val="1"/>
        <c:lblOffset val="100"/>
        <c:baseTimeUnit val="years"/>
      </c:dateAx>
      <c:valAx>
        <c:axId val="17604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04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334.1</c:v>
                </c:pt>
                <c:pt idx="1">
                  <c:v>589.75</c:v>
                </c:pt>
                <c:pt idx="2">
                  <c:v>687.2</c:v>
                </c:pt>
                <c:pt idx="3">
                  <c:v>404.92</c:v>
                </c:pt>
                <c:pt idx="4">
                  <c:v>459.04</c:v>
                </c:pt>
              </c:numCache>
            </c:numRef>
          </c:val>
          <c:extLst xmlns:c16r2="http://schemas.microsoft.com/office/drawing/2015/06/chart">
            <c:ext xmlns:c16="http://schemas.microsoft.com/office/drawing/2014/chart" uri="{C3380CC4-5D6E-409C-BE32-E72D297353CC}">
              <c16:uniqueId val="{00000000-1180-43DF-8B51-25E832289C48}"/>
            </c:ext>
          </c:extLst>
        </c:ser>
        <c:dLbls>
          <c:showLegendKey val="0"/>
          <c:showVal val="0"/>
          <c:showCatName val="0"/>
          <c:showSerName val="0"/>
          <c:showPercent val="0"/>
          <c:showBubbleSize val="0"/>
        </c:dLbls>
        <c:gapWidth val="150"/>
        <c:axId val="176050280"/>
        <c:axId val="17605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180-43DF-8B51-25E832289C48}"/>
            </c:ext>
          </c:extLst>
        </c:ser>
        <c:dLbls>
          <c:showLegendKey val="0"/>
          <c:showVal val="0"/>
          <c:showCatName val="0"/>
          <c:showSerName val="0"/>
          <c:showPercent val="0"/>
          <c:showBubbleSize val="0"/>
        </c:dLbls>
        <c:marker val="1"/>
        <c:smooth val="0"/>
        <c:axId val="176050280"/>
        <c:axId val="176050672"/>
      </c:lineChart>
      <c:dateAx>
        <c:axId val="176050280"/>
        <c:scaling>
          <c:orientation val="minMax"/>
        </c:scaling>
        <c:delete val="1"/>
        <c:axPos val="b"/>
        <c:numFmt formatCode="ge" sourceLinked="1"/>
        <c:majorTickMark val="none"/>
        <c:minorTickMark val="none"/>
        <c:tickLblPos val="none"/>
        <c:crossAx val="176050672"/>
        <c:crosses val="autoZero"/>
        <c:auto val="1"/>
        <c:lblOffset val="100"/>
        <c:baseTimeUnit val="years"/>
      </c:dateAx>
      <c:valAx>
        <c:axId val="17605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05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150.36000000000001</c:v>
                </c:pt>
                <c:pt idx="1">
                  <c:v>146.54</c:v>
                </c:pt>
                <c:pt idx="2">
                  <c:v>140.27000000000001</c:v>
                </c:pt>
                <c:pt idx="3">
                  <c:v>133.30000000000001</c:v>
                </c:pt>
                <c:pt idx="4">
                  <c:v>126.96</c:v>
                </c:pt>
              </c:numCache>
            </c:numRef>
          </c:val>
          <c:extLst xmlns:c16r2="http://schemas.microsoft.com/office/drawing/2015/06/chart">
            <c:ext xmlns:c16="http://schemas.microsoft.com/office/drawing/2014/chart" uri="{C3380CC4-5D6E-409C-BE32-E72D297353CC}">
              <c16:uniqueId val="{00000000-EEF8-474D-9F83-0D4395B8A8B3}"/>
            </c:ext>
          </c:extLst>
        </c:ser>
        <c:dLbls>
          <c:showLegendKey val="0"/>
          <c:showVal val="0"/>
          <c:showCatName val="0"/>
          <c:showSerName val="0"/>
          <c:showPercent val="0"/>
          <c:showBubbleSize val="0"/>
        </c:dLbls>
        <c:gapWidth val="150"/>
        <c:axId val="176230192"/>
        <c:axId val="17623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EF8-474D-9F83-0D4395B8A8B3}"/>
            </c:ext>
          </c:extLst>
        </c:ser>
        <c:dLbls>
          <c:showLegendKey val="0"/>
          <c:showVal val="0"/>
          <c:showCatName val="0"/>
          <c:showSerName val="0"/>
          <c:showPercent val="0"/>
          <c:showBubbleSize val="0"/>
        </c:dLbls>
        <c:marker val="1"/>
        <c:smooth val="0"/>
        <c:axId val="176230192"/>
        <c:axId val="176230584"/>
      </c:lineChart>
      <c:dateAx>
        <c:axId val="176230192"/>
        <c:scaling>
          <c:orientation val="minMax"/>
        </c:scaling>
        <c:delete val="1"/>
        <c:axPos val="b"/>
        <c:numFmt formatCode="ge" sourceLinked="1"/>
        <c:majorTickMark val="none"/>
        <c:minorTickMark val="none"/>
        <c:tickLblPos val="none"/>
        <c:crossAx val="176230584"/>
        <c:crosses val="autoZero"/>
        <c:auto val="1"/>
        <c:lblOffset val="100"/>
        <c:baseTimeUnit val="years"/>
      </c:dateAx>
      <c:valAx>
        <c:axId val="176230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23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119.54</c:v>
                </c:pt>
                <c:pt idx="1">
                  <c:v>112.97</c:v>
                </c:pt>
                <c:pt idx="2">
                  <c:v>113.14</c:v>
                </c:pt>
                <c:pt idx="3">
                  <c:v>112</c:v>
                </c:pt>
                <c:pt idx="4">
                  <c:v>106.58</c:v>
                </c:pt>
              </c:numCache>
            </c:numRef>
          </c:val>
          <c:extLst xmlns:c16r2="http://schemas.microsoft.com/office/drawing/2015/06/chart">
            <c:ext xmlns:c16="http://schemas.microsoft.com/office/drawing/2014/chart" uri="{C3380CC4-5D6E-409C-BE32-E72D297353CC}">
              <c16:uniqueId val="{00000000-4AD8-479E-AB0C-A0639705B0DB}"/>
            </c:ext>
          </c:extLst>
        </c:ser>
        <c:dLbls>
          <c:showLegendKey val="0"/>
          <c:showVal val="0"/>
          <c:showCatName val="0"/>
          <c:showSerName val="0"/>
          <c:showPercent val="0"/>
          <c:showBubbleSize val="0"/>
        </c:dLbls>
        <c:gapWidth val="150"/>
        <c:axId val="176231760"/>
        <c:axId val="17623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4AD8-479E-AB0C-A0639705B0DB}"/>
            </c:ext>
          </c:extLst>
        </c:ser>
        <c:dLbls>
          <c:showLegendKey val="0"/>
          <c:showVal val="0"/>
          <c:showCatName val="0"/>
          <c:showSerName val="0"/>
          <c:showPercent val="0"/>
          <c:showBubbleSize val="0"/>
        </c:dLbls>
        <c:marker val="1"/>
        <c:smooth val="0"/>
        <c:axId val="176231760"/>
        <c:axId val="176232152"/>
      </c:lineChart>
      <c:dateAx>
        <c:axId val="176231760"/>
        <c:scaling>
          <c:orientation val="minMax"/>
        </c:scaling>
        <c:delete val="1"/>
        <c:axPos val="b"/>
        <c:numFmt formatCode="ge" sourceLinked="1"/>
        <c:majorTickMark val="none"/>
        <c:minorTickMark val="none"/>
        <c:tickLblPos val="none"/>
        <c:crossAx val="176232152"/>
        <c:crosses val="autoZero"/>
        <c:auto val="1"/>
        <c:lblOffset val="100"/>
        <c:baseTimeUnit val="years"/>
      </c:dateAx>
      <c:valAx>
        <c:axId val="17623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3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99.33</c:v>
                </c:pt>
                <c:pt idx="1">
                  <c:v>107.63</c:v>
                </c:pt>
                <c:pt idx="2">
                  <c:v>107.15</c:v>
                </c:pt>
                <c:pt idx="3">
                  <c:v>109.22</c:v>
                </c:pt>
                <c:pt idx="4">
                  <c:v>117.53</c:v>
                </c:pt>
              </c:numCache>
            </c:numRef>
          </c:val>
          <c:extLst xmlns:c16r2="http://schemas.microsoft.com/office/drawing/2015/06/chart">
            <c:ext xmlns:c16="http://schemas.microsoft.com/office/drawing/2014/chart" uri="{C3380CC4-5D6E-409C-BE32-E72D297353CC}">
              <c16:uniqueId val="{00000000-5368-4959-A72A-ACFC9EFE78FC}"/>
            </c:ext>
          </c:extLst>
        </c:ser>
        <c:dLbls>
          <c:showLegendKey val="0"/>
          <c:showVal val="0"/>
          <c:showCatName val="0"/>
          <c:showSerName val="0"/>
          <c:showPercent val="0"/>
          <c:showBubbleSize val="0"/>
        </c:dLbls>
        <c:gapWidth val="150"/>
        <c:axId val="176349200"/>
        <c:axId val="17634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5368-4959-A72A-ACFC9EFE78FC}"/>
            </c:ext>
          </c:extLst>
        </c:ser>
        <c:dLbls>
          <c:showLegendKey val="0"/>
          <c:showVal val="0"/>
          <c:showCatName val="0"/>
          <c:showSerName val="0"/>
          <c:showPercent val="0"/>
          <c:showBubbleSize val="0"/>
        </c:dLbls>
        <c:marker val="1"/>
        <c:smooth val="0"/>
        <c:axId val="176349200"/>
        <c:axId val="176349592"/>
      </c:lineChart>
      <c:dateAx>
        <c:axId val="176349200"/>
        <c:scaling>
          <c:orientation val="minMax"/>
        </c:scaling>
        <c:delete val="1"/>
        <c:axPos val="b"/>
        <c:numFmt formatCode="ge" sourceLinked="1"/>
        <c:majorTickMark val="none"/>
        <c:minorTickMark val="none"/>
        <c:tickLblPos val="none"/>
        <c:crossAx val="176349592"/>
        <c:crosses val="autoZero"/>
        <c:auto val="1"/>
        <c:lblOffset val="100"/>
        <c:baseTimeUnit val="years"/>
      </c:dateAx>
      <c:valAx>
        <c:axId val="17634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4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S90" sqref="BS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八代生活環境事務組合（事業会計分）</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自治体職員 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81.92</v>
      </c>
      <c r="J10" s="51"/>
      <c r="K10" s="51"/>
      <c r="L10" s="51"/>
      <c r="M10" s="51"/>
      <c r="N10" s="51"/>
      <c r="O10" s="62"/>
      <c r="P10" s="52">
        <f>データ!$P$6</f>
        <v>18.87</v>
      </c>
      <c r="Q10" s="52"/>
      <c r="R10" s="52"/>
      <c r="S10" s="52"/>
      <c r="T10" s="52"/>
      <c r="U10" s="52"/>
      <c r="V10" s="52"/>
      <c r="W10" s="59">
        <f>データ!$Q$6</f>
        <v>2700</v>
      </c>
      <c r="X10" s="59"/>
      <c r="Y10" s="59"/>
      <c r="Z10" s="59"/>
      <c r="AA10" s="59"/>
      <c r="AB10" s="59"/>
      <c r="AC10" s="59"/>
      <c r="AD10" s="2"/>
      <c r="AE10" s="2"/>
      <c r="AF10" s="2"/>
      <c r="AG10" s="2"/>
      <c r="AH10" s="4"/>
      <c r="AI10" s="4"/>
      <c r="AJ10" s="4"/>
      <c r="AK10" s="4"/>
      <c r="AL10" s="59">
        <f>データ!$U$6</f>
        <v>26488</v>
      </c>
      <c r="AM10" s="59"/>
      <c r="AN10" s="59"/>
      <c r="AO10" s="59"/>
      <c r="AP10" s="59"/>
      <c r="AQ10" s="59"/>
      <c r="AR10" s="59"/>
      <c r="AS10" s="59"/>
      <c r="AT10" s="50">
        <f>データ!$V$6</f>
        <v>403.86</v>
      </c>
      <c r="AU10" s="51"/>
      <c r="AV10" s="51"/>
      <c r="AW10" s="51"/>
      <c r="AX10" s="51"/>
      <c r="AY10" s="51"/>
      <c r="AZ10" s="51"/>
      <c r="BA10" s="51"/>
      <c r="BB10" s="52">
        <f>データ!$W$6</f>
        <v>65.59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JJJVWd/V5C/fqMNKhd5B1T2mE6HhbIDe/a98Nf8/sFIqENBBWA1SgDPhyVasjr97eh0l6IdnPstnwIhgEUtHw==" saltValue="0XWdTurE5062lIh+ra69+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439754</v>
      </c>
      <c r="D6" s="33">
        <f t="shared" si="3"/>
        <v>46</v>
      </c>
      <c r="E6" s="33">
        <f t="shared" si="3"/>
        <v>1</v>
      </c>
      <c r="F6" s="33">
        <f t="shared" si="3"/>
        <v>0</v>
      </c>
      <c r="G6" s="33">
        <f t="shared" si="3"/>
        <v>1</v>
      </c>
      <c r="H6" s="33" t="str">
        <f t="shared" si="3"/>
        <v>熊本県　八代生活環境事務組合（事業会計分）</v>
      </c>
      <c r="I6" s="33" t="str">
        <f t="shared" si="3"/>
        <v>法適用</v>
      </c>
      <c r="J6" s="33" t="str">
        <f t="shared" si="3"/>
        <v>水道事業</v>
      </c>
      <c r="K6" s="33" t="str">
        <f t="shared" si="3"/>
        <v>末端給水事業</v>
      </c>
      <c r="L6" s="33" t="str">
        <f t="shared" si="3"/>
        <v>A6</v>
      </c>
      <c r="M6" s="33" t="str">
        <f t="shared" si="3"/>
        <v>自治体職員 その他</v>
      </c>
      <c r="N6" s="34" t="str">
        <f t="shared" si="3"/>
        <v>-</v>
      </c>
      <c r="O6" s="34">
        <f t="shared" si="3"/>
        <v>81.92</v>
      </c>
      <c r="P6" s="34">
        <f t="shared" si="3"/>
        <v>18.87</v>
      </c>
      <c r="Q6" s="34">
        <f t="shared" si="3"/>
        <v>2700</v>
      </c>
      <c r="R6" s="34" t="str">
        <f t="shared" si="3"/>
        <v>-</v>
      </c>
      <c r="S6" s="34" t="str">
        <f t="shared" si="3"/>
        <v>-</v>
      </c>
      <c r="T6" s="34" t="str">
        <f t="shared" si="3"/>
        <v>-</v>
      </c>
      <c r="U6" s="34">
        <f t="shared" si="3"/>
        <v>26488</v>
      </c>
      <c r="V6" s="34">
        <f t="shared" si="3"/>
        <v>403.86</v>
      </c>
      <c r="W6" s="34">
        <f t="shared" si="3"/>
        <v>65.59</v>
      </c>
      <c r="X6" s="35">
        <f>IF(X7="",NA(),X7)</f>
        <v>118.48</v>
      </c>
      <c r="Y6" s="35">
        <f t="shared" ref="Y6:AG6" si="4">IF(Y7="",NA(),Y7)</f>
        <v>110.97</v>
      </c>
      <c r="Z6" s="35">
        <f t="shared" si="4"/>
        <v>113.38</v>
      </c>
      <c r="AA6" s="35">
        <f t="shared" si="4"/>
        <v>111.43</v>
      </c>
      <c r="AB6" s="35">
        <f t="shared" si="4"/>
        <v>106.1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334.1</v>
      </c>
      <c r="AU6" s="35">
        <f t="shared" ref="AU6:BC6" si="6">IF(AU7="",NA(),AU7)</f>
        <v>589.75</v>
      </c>
      <c r="AV6" s="35">
        <f t="shared" si="6"/>
        <v>687.2</v>
      </c>
      <c r="AW6" s="35">
        <f t="shared" si="6"/>
        <v>404.92</v>
      </c>
      <c r="AX6" s="35">
        <f t="shared" si="6"/>
        <v>459.04</v>
      </c>
      <c r="AY6" s="35">
        <f t="shared" si="6"/>
        <v>963.24</v>
      </c>
      <c r="AZ6" s="35">
        <f t="shared" si="6"/>
        <v>381.53</v>
      </c>
      <c r="BA6" s="35">
        <f t="shared" si="6"/>
        <v>391.54</v>
      </c>
      <c r="BB6" s="35">
        <f t="shared" si="6"/>
        <v>384.34</v>
      </c>
      <c r="BC6" s="35">
        <f t="shared" si="6"/>
        <v>359.47</v>
      </c>
      <c r="BD6" s="34" t="str">
        <f>IF(BD7="","",IF(BD7="-","【-】","【"&amp;SUBSTITUTE(TEXT(BD7,"#,##0.00"),"-","△")&amp;"】"))</f>
        <v>【264.34】</v>
      </c>
      <c r="BE6" s="35">
        <f>IF(BE7="",NA(),BE7)</f>
        <v>150.36000000000001</v>
      </c>
      <c r="BF6" s="35">
        <f t="shared" ref="BF6:BN6" si="7">IF(BF7="",NA(),BF7)</f>
        <v>146.54</v>
      </c>
      <c r="BG6" s="35">
        <f t="shared" si="7"/>
        <v>140.27000000000001</v>
      </c>
      <c r="BH6" s="35">
        <f t="shared" si="7"/>
        <v>133.30000000000001</v>
      </c>
      <c r="BI6" s="35">
        <f t="shared" si="7"/>
        <v>126.96</v>
      </c>
      <c r="BJ6" s="35">
        <f t="shared" si="7"/>
        <v>400.38</v>
      </c>
      <c r="BK6" s="35">
        <f t="shared" si="7"/>
        <v>393.27</v>
      </c>
      <c r="BL6" s="35">
        <f t="shared" si="7"/>
        <v>386.97</v>
      </c>
      <c r="BM6" s="35">
        <f t="shared" si="7"/>
        <v>380.58</v>
      </c>
      <c r="BN6" s="35">
        <f t="shared" si="7"/>
        <v>401.79</v>
      </c>
      <c r="BO6" s="34" t="str">
        <f>IF(BO7="","",IF(BO7="-","【-】","【"&amp;SUBSTITUTE(TEXT(BO7,"#,##0.00"),"-","△")&amp;"】"))</f>
        <v>【274.27】</v>
      </c>
      <c r="BP6" s="35">
        <f>IF(BP7="",NA(),BP7)</f>
        <v>119.54</v>
      </c>
      <c r="BQ6" s="35">
        <f t="shared" ref="BQ6:BY6" si="8">IF(BQ7="",NA(),BQ7)</f>
        <v>112.97</v>
      </c>
      <c r="BR6" s="35">
        <f t="shared" si="8"/>
        <v>113.14</v>
      </c>
      <c r="BS6" s="35">
        <f t="shared" si="8"/>
        <v>112</v>
      </c>
      <c r="BT6" s="35">
        <f t="shared" si="8"/>
        <v>106.58</v>
      </c>
      <c r="BU6" s="35">
        <f t="shared" si="8"/>
        <v>96.56</v>
      </c>
      <c r="BV6" s="35">
        <f t="shared" si="8"/>
        <v>100.47</v>
      </c>
      <c r="BW6" s="35">
        <f t="shared" si="8"/>
        <v>101.72</v>
      </c>
      <c r="BX6" s="35">
        <f t="shared" si="8"/>
        <v>102.38</v>
      </c>
      <c r="BY6" s="35">
        <f t="shared" si="8"/>
        <v>100.12</v>
      </c>
      <c r="BZ6" s="34" t="str">
        <f>IF(BZ7="","",IF(BZ7="-","【-】","【"&amp;SUBSTITUTE(TEXT(BZ7,"#,##0.00"),"-","△")&amp;"】"))</f>
        <v>【104.36】</v>
      </c>
      <c r="CA6" s="35">
        <f>IF(CA7="",NA(),CA7)</f>
        <v>99.33</v>
      </c>
      <c r="CB6" s="35">
        <f t="shared" ref="CB6:CJ6" si="9">IF(CB7="",NA(),CB7)</f>
        <v>107.63</v>
      </c>
      <c r="CC6" s="35">
        <f t="shared" si="9"/>
        <v>107.15</v>
      </c>
      <c r="CD6" s="35">
        <f t="shared" si="9"/>
        <v>109.22</v>
      </c>
      <c r="CE6" s="35">
        <f t="shared" si="9"/>
        <v>117.53</v>
      </c>
      <c r="CF6" s="35">
        <f t="shared" si="9"/>
        <v>177.14</v>
      </c>
      <c r="CG6" s="35">
        <f t="shared" si="9"/>
        <v>169.82</v>
      </c>
      <c r="CH6" s="35">
        <f t="shared" si="9"/>
        <v>168.2</v>
      </c>
      <c r="CI6" s="35">
        <f t="shared" si="9"/>
        <v>168.67</v>
      </c>
      <c r="CJ6" s="35">
        <f t="shared" si="9"/>
        <v>174.97</v>
      </c>
      <c r="CK6" s="34" t="str">
        <f>IF(CK7="","",IF(CK7="-","【-】","【"&amp;SUBSTITUTE(TEXT(CK7,"#,##0.00"),"-","△")&amp;"】"))</f>
        <v>【165.71】</v>
      </c>
      <c r="CL6" s="35">
        <f>IF(CL7="",NA(),CL7)</f>
        <v>98.19</v>
      </c>
      <c r="CM6" s="35">
        <f t="shared" ref="CM6:CU6" si="10">IF(CM7="",NA(),CM7)</f>
        <v>96.38</v>
      </c>
      <c r="CN6" s="35">
        <f t="shared" si="10"/>
        <v>96.48</v>
      </c>
      <c r="CO6" s="35">
        <f t="shared" si="10"/>
        <v>67.209999999999994</v>
      </c>
      <c r="CP6" s="35">
        <f t="shared" si="10"/>
        <v>64.97</v>
      </c>
      <c r="CQ6" s="35">
        <f t="shared" si="10"/>
        <v>55.64</v>
      </c>
      <c r="CR6" s="35">
        <f t="shared" si="10"/>
        <v>55.13</v>
      </c>
      <c r="CS6" s="35">
        <f t="shared" si="10"/>
        <v>54.77</v>
      </c>
      <c r="CT6" s="35">
        <f t="shared" si="10"/>
        <v>54.92</v>
      </c>
      <c r="CU6" s="35">
        <f t="shared" si="10"/>
        <v>55.63</v>
      </c>
      <c r="CV6" s="34" t="str">
        <f>IF(CV7="","",IF(CV7="-","【-】","【"&amp;SUBSTITUTE(TEXT(CV7,"#,##0.00"),"-","△")&amp;"】"))</f>
        <v>【60.41】</v>
      </c>
      <c r="CW6" s="35">
        <f>IF(CW7="",NA(),CW7)</f>
        <v>91.9</v>
      </c>
      <c r="CX6" s="35">
        <f t="shared" ref="CX6:DF6" si="11">IF(CX7="",NA(),CX7)</f>
        <v>90.41</v>
      </c>
      <c r="CY6" s="35">
        <f t="shared" si="11"/>
        <v>90.74</v>
      </c>
      <c r="CZ6" s="35">
        <f t="shared" si="11"/>
        <v>89.97</v>
      </c>
      <c r="DA6" s="35">
        <f t="shared" si="11"/>
        <v>91.33</v>
      </c>
      <c r="DB6" s="35">
        <f t="shared" si="11"/>
        <v>83.09</v>
      </c>
      <c r="DC6" s="35">
        <f t="shared" si="11"/>
        <v>83</v>
      </c>
      <c r="DD6" s="35">
        <f t="shared" si="11"/>
        <v>82.89</v>
      </c>
      <c r="DE6" s="35">
        <f t="shared" si="11"/>
        <v>82.66</v>
      </c>
      <c r="DF6" s="35">
        <f t="shared" si="11"/>
        <v>82.04</v>
      </c>
      <c r="DG6" s="34" t="str">
        <f>IF(DG7="","",IF(DG7="-","【-】","【"&amp;SUBSTITUTE(TEXT(DG7,"#,##0.00"),"-","△")&amp;"】"))</f>
        <v>【89.93】</v>
      </c>
      <c r="DH6" s="35">
        <f>IF(DH7="",NA(),DH7)</f>
        <v>41.43</v>
      </c>
      <c r="DI6" s="35">
        <f t="shared" ref="DI6:DQ6" si="12">IF(DI7="",NA(),DI7)</f>
        <v>42.84</v>
      </c>
      <c r="DJ6" s="35">
        <f t="shared" si="12"/>
        <v>42.05</v>
      </c>
      <c r="DK6" s="35">
        <f t="shared" si="12"/>
        <v>42.92</v>
      </c>
      <c r="DL6" s="35">
        <f t="shared" si="12"/>
        <v>43.88</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5">
        <f t="shared" ref="DT6:EB6" si="13">IF(DT7="",NA(),DT7)</f>
        <v>26.97</v>
      </c>
      <c r="DU6" s="35">
        <f t="shared" si="13"/>
        <v>27.38</v>
      </c>
      <c r="DV6" s="35">
        <f t="shared" si="13"/>
        <v>26.73</v>
      </c>
      <c r="DW6" s="35">
        <f t="shared" si="13"/>
        <v>25.88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1.26</v>
      </c>
      <c r="EE6" s="35">
        <f t="shared" ref="EE6:EM6" si="14">IF(EE7="",NA(),EE7)</f>
        <v>1.41</v>
      </c>
      <c r="EF6" s="35">
        <f t="shared" si="14"/>
        <v>0.47</v>
      </c>
      <c r="EG6" s="35">
        <f t="shared" si="14"/>
        <v>0.51</v>
      </c>
      <c r="EH6" s="35">
        <f t="shared" si="14"/>
        <v>0.69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439754</v>
      </c>
      <c r="D7" s="37">
        <v>46</v>
      </c>
      <c r="E7" s="37">
        <v>1</v>
      </c>
      <c r="F7" s="37">
        <v>0</v>
      </c>
      <c r="G7" s="37">
        <v>1</v>
      </c>
      <c r="H7" s="37" t="s">
        <v>104</v>
      </c>
      <c r="I7" s="37" t="s">
        <v>105</v>
      </c>
      <c r="J7" s="37" t="s">
        <v>106</v>
      </c>
      <c r="K7" s="37" t="s">
        <v>107</v>
      </c>
      <c r="L7" s="37" t="s">
        <v>108</v>
      </c>
      <c r="M7" s="37" t="s">
        <v>109</v>
      </c>
      <c r="N7" s="38" t="s">
        <v>110</v>
      </c>
      <c r="O7" s="38">
        <v>81.92</v>
      </c>
      <c r="P7" s="38">
        <v>18.87</v>
      </c>
      <c r="Q7" s="38">
        <v>2700</v>
      </c>
      <c r="R7" s="38" t="s">
        <v>110</v>
      </c>
      <c r="S7" s="38" t="s">
        <v>110</v>
      </c>
      <c r="T7" s="38" t="s">
        <v>110</v>
      </c>
      <c r="U7" s="38">
        <v>26488</v>
      </c>
      <c r="V7" s="38">
        <v>403.86</v>
      </c>
      <c r="W7" s="38">
        <v>65.59</v>
      </c>
      <c r="X7" s="38">
        <v>118.48</v>
      </c>
      <c r="Y7" s="38">
        <v>110.97</v>
      </c>
      <c r="Z7" s="38">
        <v>113.38</v>
      </c>
      <c r="AA7" s="38">
        <v>111.43</v>
      </c>
      <c r="AB7" s="38">
        <v>106.1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334.1</v>
      </c>
      <c r="AU7" s="38">
        <v>589.75</v>
      </c>
      <c r="AV7" s="38">
        <v>687.2</v>
      </c>
      <c r="AW7" s="38">
        <v>404.92</v>
      </c>
      <c r="AX7" s="38">
        <v>459.04</v>
      </c>
      <c r="AY7" s="38">
        <v>963.24</v>
      </c>
      <c r="AZ7" s="38">
        <v>381.53</v>
      </c>
      <c r="BA7" s="38">
        <v>391.54</v>
      </c>
      <c r="BB7" s="38">
        <v>384.34</v>
      </c>
      <c r="BC7" s="38">
        <v>359.47</v>
      </c>
      <c r="BD7" s="38">
        <v>264.33999999999997</v>
      </c>
      <c r="BE7" s="38">
        <v>150.36000000000001</v>
      </c>
      <c r="BF7" s="38">
        <v>146.54</v>
      </c>
      <c r="BG7" s="38">
        <v>140.27000000000001</v>
      </c>
      <c r="BH7" s="38">
        <v>133.30000000000001</v>
      </c>
      <c r="BI7" s="38">
        <v>126.96</v>
      </c>
      <c r="BJ7" s="38">
        <v>400.38</v>
      </c>
      <c r="BK7" s="38">
        <v>393.27</v>
      </c>
      <c r="BL7" s="38">
        <v>386.97</v>
      </c>
      <c r="BM7" s="38">
        <v>380.58</v>
      </c>
      <c r="BN7" s="38">
        <v>401.79</v>
      </c>
      <c r="BO7" s="38">
        <v>274.27</v>
      </c>
      <c r="BP7" s="38">
        <v>119.54</v>
      </c>
      <c r="BQ7" s="38">
        <v>112.97</v>
      </c>
      <c r="BR7" s="38">
        <v>113.14</v>
      </c>
      <c r="BS7" s="38">
        <v>112</v>
      </c>
      <c r="BT7" s="38">
        <v>106.58</v>
      </c>
      <c r="BU7" s="38">
        <v>96.56</v>
      </c>
      <c r="BV7" s="38">
        <v>100.47</v>
      </c>
      <c r="BW7" s="38">
        <v>101.72</v>
      </c>
      <c r="BX7" s="38">
        <v>102.38</v>
      </c>
      <c r="BY7" s="38">
        <v>100.12</v>
      </c>
      <c r="BZ7" s="38">
        <v>104.36</v>
      </c>
      <c r="CA7" s="38">
        <v>99.33</v>
      </c>
      <c r="CB7" s="38">
        <v>107.63</v>
      </c>
      <c r="CC7" s="38">
        <v>107.15</v>
      </c>
      <c r="CD7" s="38">
        <v>109.22</v>
      </c>
      <c r="CE7" s="38">
        <v>117.53</v>
      </c>
      <c r="CF7" s="38">
        <v>177.14</v>
      </c>
      <c r="CG7" s="38">
        <v>169.82</v>
      </c>
      <c r="CH7" s="38">
        <v>168.2</v>
      </c>
      <c r="CI7" s="38">
        <v>168.67</v>
      </c>
      <c r="CJ7" s="38">
        <v>174.97</v>
      </c>
      <c r="CK7" s="38">
        <v>165.71</v>
      </c>
      <c r="CL7" s="38">
        <v>98.19</v>
      </c>
      <c r="CM7" s="38">
        <v>96.38</v>
      </c>
      <c r="CN7" s="38">
        <v>96.48</v>
      </c>
      <c r="CO7" s="38">
        <v>67.209999999999994</v>
      </c>
      <c r="CP7" s="38">
        <v>64.97</v>
      </c>
      <c r="CQ7" s="38">
        <v>55.64</v>
      </c>
      <c r="CR7" s="38">
        <v>55.13</v>
      </c>
      <c r="CS7" s="38">
        <v>54.77</v>
      </c>
      <c r="CT7" s="38">
        <v>54.92</v>
      </c>
      <c r="CU7" s="38">
        <v>55.63</v>
      </c>
      <c r="CV7" s="38">
        <v>60.41</v>
      </c>
      <c r="CW7" s="38">
        <v>91.9</v>
      </c>
      <c r="CX7" s="38">
        <v>90.41</v>
      </c>
      <c r="CY7" s="38">
        <v>90.74</v>
      </c>
      <c r="CZ7" s="38">
        <v>89.97</v>
      </c>
      <c r="DA7" s="38">
        <v>91.33</v>
      </c>
      <c r="DB7" s="38">
        <v>83.09</v>
      </c>
      <c r="DC7" s="38">
        <v>83</v>
      </c>
      <c r="DD7" s="38">
        <v>82.89</v>
      </c>
      <c r="DE7" s="38">
        <v>82.66</v>
      </c>
      <c r="DF7" s="38">
        <v>82.04</v>
      </c>
      <c r="DG7" s="38">
        <v>89.93</v>
      </c>
      <c r="DH7" s="38">
        <v>41.43</v>
      </c>
      <c r="DI7" s="38">
        <v>42.84</v>
      </c>
      <c r="DJ7" s="38">
        <v>42.05</v>
      </c>
      <c r="DK7" s="38">
        <v>42.92</v>
      </c>
      <c r="DL7" s="38">
        <v>43.88</v>
      </c>
      <c r="DM7" s="38">
        <v>39.06</v>
      </c>
      <c r="DN7" s="38">
        <v>46.66</v>
      </c>
      <c r="DO7" s="38">
        <v>47.46</v>
      </c>
      <c r="DP7" s="38">
        <v>48.49</v>
      </c>
      <c r="DQ7" s="38">
        <v>48.05</v>
      </c>
      <c r="DR7" s="38">
        <v>48.12</v>
      </c>
      <c r="DS7" s="38">
        <v>0</v>
      </c>
      <c r="DT7" s="38">
        <v>26.97</v>
      </c>
      <c r="DU7" s="38">
        <v>27.38</v>
      </c>
      <c r="DV7" s="38">
        <v>26.73</v>
      </c>
      <c r="DW7" s="38">
        <v>25.88</v>
      </c>
      <c r="DX7" s="38">
        <v>8.8699999999999992</v>
      </c>
      <c r="DY7" s="38">
        <v>9.85</v>
      </c>
      <c r="DZ7" s="38">
        <v>9.7100000000000009</v>
      </c>
      <c r="EA7" s="38">
        <v>12.79</v>
      </c>
      <c r="EB7" s="38">
        <v>13.39</v>
      </c>
      <c r="EC7" s="38">
        <v>15.89</v>
      </c>
      <c r="ED7" s="38">
        <v>1.26</v>
      </c>
      <c r="EE7" s="38">
        <v>1.41</v>
      </c>
      <c r="EF7" s="38">
        <v>0.47</v>
      </c>
      <c r="EG7" s="38">
        <v>0.51</v>
      </c>
      <c r="EH7" s="38">
        <v>0.69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