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GUYkA3G+jSt9j6+xeNEDVfyE1DQRH3xI3Yzf2PwXcYkDhvcHHeprFuxzsFHfDUAVvLB3K397NhVgoa5XZQsVQ==" workbookSaltValue="Rr6+LGl9F/Qhy5xKJ8cLcg==" workbookSpinCount="100000" lockStructure="1"/>
  <bookViews>
    <workbookView xWindow="0" yWindow="0" windowWidth="20490" windowHeight="723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<sst xmlns="http://schemas.openxmlformats.org/spreadsheetml/2006/main" count="232" uniqueCount="120">
  <si>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</si>
  <si>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</si>
  <si>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</si>
  <si>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</si>
  <si>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</si>
  <si>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</si>
  <si>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</si>
  <si>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</si>
  <si>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</si>
  <si>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</si>
  <si>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</si>
  <si>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</si>
  <si>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</si>
  <si>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</si>
  <si>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</si>
  <si>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</si>
  <si>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</si>
  <si>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</si>
  <si>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</si>
  <si>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</si>
  <si>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</si>
  <si>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</si>
  <si>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</si>
  <si>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</si>
  <si>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</si>
  <si>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</si>
  <si>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</si>
  <si>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</si>
  <si>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</si>
  <si>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</si>
  <si>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</si>
  <si>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</si>
  <si>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</si>
  <si>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</si>
  <si>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</si>
  <si>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</si>
  <si>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</si>
  <si>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</si>
  <si>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</si>
  <si>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</si>
  <si>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</si>
  <si>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</si>
  <si>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</si>
  <si>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</si>
  <si>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</si>
  <si>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</si>
  <si>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</si>
  <si>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</si>
  <si>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</si>
  <si>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</si>
  <si>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</si>
  <si>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</si>
  <si>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</si>
  <si>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</si>
  <si>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</si>
  <si>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</si>
  <si>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</si>
  <si>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</si>
  <si>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</si>
  <si>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</si>
  <si>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</si>
  <si>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</si>
  <si>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</si>
  <si>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</si>
  <si>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</si>
  <si>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</si>
  <si>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</si>
  <si>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</si>
  <si>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</si>
  <si>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</si>
  <si>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</si>
  <si>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</si>
  <si>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</si>
  <si>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</si>
  <si>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</si>
  <si>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</si>
  <si>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</si>
  <si>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</si>
  <si>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</si>
  <si>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</si>
  <si>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</si>
  <si>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</si>
  <si>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</si>
  <si>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</si>
  <si>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</si>
  <si>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</si>
  <si>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</si>
  <si>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</si>
  <si>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</si>
  <si>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</si>
  <si>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</si>
  <si>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</si>
  <si>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</si>
  <si>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</si>
  <si>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</si>
  <si>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</si>
  <si>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</si>
  <si>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</si>
  <si>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</si>
  <si>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</si>
  <si>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</si>
  <si>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</si>
  <si>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</si>
  <si>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</si>
  <si>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</si>
  <si>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</si>
  <si>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</si>
  <si>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</si>
  <si>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</si>
  <si>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</si>
  <si>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</si>
  <si>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</si>
  <si>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</si>
  <si>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</si>
  <si>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</si>
  <si>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</si>
  <si>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</si>
  <si>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水道事業の統合を控え当該地域の簡易水道との料金を平成29年度から同額にしたため、結果的に水道料金が値上げになり料金収入は微増した。
　しかし、給水人口の急激な減少による料金収入の減少や老朽給水施設の更新、耐震化整備など課題が多い状況であるため、近隣自治体の水道事業との広域的連携による経費削減や平成31年度策定予定の経営戦略による水道料金の計画的値上げにより安定した事業経営を目指す。</t>
    <rPh sb="1" eb="3">
      <t>スイドウ</t>
    </rPh>
    <rPh sb="3" eb="5">
      <t>ジギョウ</t>
    </rPh>
    <rPh sb="6" eb="8">
      <t>トウゴウ</t>
    </rPh>
    <rPh sb="41" eb="44">
      <t>ケッカテキ</t>
    </rPh>
    <rPh sb="45" eb="47">
      <t>スイドウ</t>
    </rPh>
    <rPh sb="47" eb="49">
      <t>リョウキン</t>
    </rPh>
    <rPh sb="50" eb="52">
      <t>ネア</t>
    </rPh>
    <rPh sb="56" eb="58">
      <t>リョウキン</t>
    </rPh>
    <rPh sb="58" eb="60">
      <t>シュウニュウ</t>
    </rPh>
    <rPh sb="72" eb="74">
      <t>キュウスイ</t>
    </rPh>
    <rPh sb="74" eb="76">
      <t>ジンコウ</t>
    </rPh>
    <rPh sb="77" eb="79">
      <t>キュウゲキ</t>
    </rPh>
    <rPh sb="80" eb="82">
      <t>ゲンショウ</t>
    </rPh>
    <rPh sb="85" eb="87">
      <t>リョウキン</t>
    </rPh>
    <rPh sb="87" eb="89">
      <t>シュウニュウ</t>
    </rPh>
    <rPh sb="90" eb="92">
      <t>ゲンショウ</t>
    </rPh>
    <rPh sb="93" eb="95">
      <t>ロウキュウ</t>
    </rPh>
    <rPh sb="95" eb="97">
      <t>キュウスイ</t>
    </rPh>
    <rPh sb="97" eb="99">
      <t>シセツ</t>
    </rPh>
    <rPh sb="100" eb="102">
      <t>コウシン</t>
    </rPh>
    <rPh sb="103" eb="106">
      <t>タイシンカ</t>
    </rPh>
    <rPh sb="106" eb="108">
      <t>セイビ</t>
    </rPh>
    <rPh sb="110" eb="112">
      <t>カダイ</t>
    </rPh>
    <rPh sb="113" eb="114">
      <t>オオ</t>
    </rPh>
    <rPh sb="115" eb="117">
      <t>ジョウキョウ</t>
    </rPh>
    <rPh sb="129" eb="131">
      <t>スイドウ</t>
    </rPh>
    <rPh sb="131" eb="133">
      <t>ジギョウ</t>
    </rPh>
    <rPh sb="135" eb="138">
      <t>コウイキテキ</t>
    </rPh>
    <rPh sb="138" eb="140">
      <t>レンケイ</t>
    </rPh>
    <rPh sb="143" eb="145">
      <t>ケイヒ</t>
    </rPh>
    <rPh sb="145" eb="147">
      <t>サクゲン</t>
    </rPh>
    <rPh sb="148" eb="150">
      <t>ヘイセイ</t>
    </rPh>
    <rPh sb="152" eb="154">
      <t>ネンド</t>
    </rPh>
    <rPh sb="154" eb="156">
      <t>サクテイ</t>
    </rPh>
    <rPh sb="156" eb="158">
      <t>ヨテイ</t>
    </rPh>
    <rPh sb="159" eb="161">
      <t>ケイエイ</t>
    </rPh>
    <rPh sb="161" eb="163">
      <t>センリャク</t>
    </rPh>
    <rPh sb="166" eb="168">
      <t>スイドウ</t>
    </rPh>
    <rPh sb="168" eb="170">
      <t>リョウキン</t>
    </rPh>
    <rPh sb="171" eb="174">
      <t>ケイカクテキ</t>
    </rPh>
    <rPh sb="174" eb="176">
      <t>ネア</t>
    </rPh>
    <rPh sb="180" eb="182">
      <t>アンテイ</t>
    </rPh>
    <rPh sb="184" eb="186">
      <t>ジギョウ</t>
    </rPh>
    <rPh sb="186" eb="188">
      <t>ケイエイ</t>
    </rPh>
    <rPh sb="189" eb="191">
      <t>メザ</t>
    </rPh>
    <phoneticPr fontId="4"/>
  </si>
  <si>
    <t>　累積欠損金もなく、経常収支比率や料金回収率も類似団体の平均値と比べて良好な状況であるように思われるが、老朽管等の給水施設の更新など必要な対策が行なわれておらず、健全な経営とはいえない。
　また、企業債残高対給水収益比率が類似団体よりも低いのは、平成32年度に統合予定の簡易水道地域において水道未普及解消工事を優先業務としており、当該水道事業の老朽管更新を統合後とした為と考えられる。</t>
    <rPh sb="1" eb="3">
      <t>ルイセキ</t>
    </rPh>
    <rPh sb="3" eb="6">
      <t>ケッソンキン</t>
    </rPh>
    <rPh sb="10" eb="12">
      <t>ケイジョウ</t>
    </rPh>
    <rPh sb="12" eb="14">
      <t>シュウシ</t>
    </rPh>
    <rPh sb="14" eb="16">
      <t>ヒリツ</t>
    </rPh>
    <rPh sb="17" eb="19">
      <t>リョウキン</t>
    </rPh>
    <rPh sb="19" eb="21">
      <t>カイシュウ</t>
    </rPh>
    <rPh sb="21" eb="22">
      <t>リツ</t>
    </rPh>
    <rPh sb="23" eb="25">
      <t>ルイジ</t>
    </rPh>
    <rPh sb="25" eb="27">
      <t>ダンタイ</t>
    </rPh>
    <rPh sb="28" eb="31">
      <t>ヘイキンチ</t>
    </rPh>
    <rPh sb="32" eb="33">
      <t>クラ</t>
    </rPh>
    <rPh sb="35" eb="37">
      <t>リョウコウ</t>
    </rPh>
    <rPh sb="38" eb="40">
      <t>ジョウキョウ</t>
    </rPh>
    <rPh sb="46" eb="47">
      <t>オモ</t>
    </rPh>
    <rPh sb="52" eb="54">
      <t>ロウキュウ</t>
    </rPh>
    <rPh sb="54" eb="55">
      <t>カン</t>
    </rPh>
    <rPh sb="55" eb="56">
      <t>トウ</t>
    </rPh>
    <rPh sb="57" eb="59">
      <t>キュウスイ</t>
    </rPh>
    <rPh sb="59" eb="61">
      <t>シセツ</t>
    </rPh>
    <rPh sb="62" eb="64">
      <t>コウシン</t>
    </rPh>
    <rPh sb="66" eb="68">
      <t>ヒツヨウ</t>
    </rPh>
    <rPh sb="69" eb="71">
      <t>タイサク</t>
    </rPh>
    <rPh sb="72" eb="73">
      <t>オコ</t>
    </rPh>
    <rPh sb="81" eb="83">
      <t>ケンゼン</t>
    </rPh>
    <rPh sb="84" eb="86">
      <t>ケイエイ</t>
    </rPh>
    <rPh sb="98" eb="100">
      <t>キギョウ</t>
    </rPh>
    <rPh sb="100" eb="101">
      <t>サイ</t>
    </rPh>
    <rPh sb="102" eb="103">
      <t>コウ</t>
    </rPh>
    <rPh sb="103" eb="104">
      <t>タイ</t>
    </rPh>
    <rPh sb="104" eb="106">
      <t>キュウスイ</t>
    </rPh>
    <rPh sb="106" eb="108">
      <t>シュウエキ</t>
    </rPh>
    <rPh sb="108" eb="110">
      <t>ヒリツ</t>
    </rPh>
    <rPh sb="111" eb="113">
      <t>ルイジ</t>
    </rPh>
    <rPh sb="113" eb="115">
      <t>ダンタイ</t>
    </rPh>
    <rPh sb="118" eb="119">
      <t>ヒク</t>
    </rPh>
    <rPh sb="123" eb="125">
      <t>ヘイセイ</t>
    </rPh>
    <rPh sb="127" eb="129">
      <t>ネンド</t>
    </rPh>
    <rPh sb="130" eb="132">
      <t>トウゴウ</t>
    </rPh>
    <rPh sb="132" eb="134">
      <t>ヨテイ</t>
    </rPh>
    <rPh sb="135" eb="137">
      <t>カンイ</t>
    </rPh>
    <rPh sb="137" eb="139">
      <t>スイドウ</t>
    </rPh>
    <rPh sb="139" eb="141">
      <t>チイキ</t>
    </rPh>
    <rPh sb="145" eb="147">
      <t>スイドウ</t>
    </rPh>
    <rPh sb="147" eb="150">
      <t>ミフキュウ</t>
    </rPh>
    <rPh sb="150" eb="152">
      <t>カイショウ</t>
    </rPh>
    <rPh sb="152" eb="154">
      <t>コウジ</t>
    </rPh>
    <rPh sb="155" eb="157">
      <t>ユウセン</t>
    </rPh>
    <rPh sb="157" eb="159">
      <t>ギョウム</t>
    </rPh>
    <rPh sb="172" eb="174">
      <t>ロウキュウ</t>
    </rPh>
    <rPh sb="174" eb="175">
      <t>カン</t>
    </rPh>
    <rPh sb="175" eb="177">
      <t>コウシン</t>
    </rPh>
    <rPh sb="178" eb="180">
      <t>トウゴウ</t>
    </rPh>
    <rPh sb="180" eb="181">
      <t>ゴ</t>
    </rPh>
    <rPh sb="184" eb="185">
      <t>タメ</t>
    </rPh>
    <rPh sb="186" eb="187">
      <t>カンガ</t>
    </rPh>
    <phoneticPr fontId="4"/>
  </si>
  <si>
    <t>　固定資産の老朽化が進み、老朽管の割合は管路経年化率にあるように類似団体平均値より大幅に高い状況である。
　また、熊本地震以降は漏水も多くなり、有収率も下がる傾向であるため漏水箇所を修繕しながら対応している。
　今後は、当該地域の簡易水道と統合後に計画的に更新する予定である。</t>
    <rPh sb="20" eb="22">
      <t>カンロ</t>
    </rPh>
    <rPh sb="22" eb="25">
      <t>ケイネンカ</t>
    </rPh>
    <rPh sb="25" eb="26">
      <t>リツ</t>
    </rPh>
    <rPh sb="32" eb="34">
      <t>ルイジ</t>
    </rPh>
    <rPh sb="34" eb="36">
      <t>ダンタイ</t>
    </rPh>
    <rPh sb="36" eb="39">
      <t>ヘイキンチ</t>
    </rPh>
    <rPh sb="41" eb="43">
      <t>オオハバ</t>
    </rPh>
    <rPh sb="44" eb="45">
      <t>タカ</t>
    </rPh>
    <rPh sb="46" eb="48">
      <t>ジョウキョウ</t>
    </rPh>
    <rPh sb="57" eb="59">
      <t>クマモト</t>
    </rPh>
    <rPh sb="59" eb="61">
      <t>ジシン</t>
    </rPh>
    <rPh sb="61" eb="63">
      <t>イコウ</t>
    </rPh>
    <rPh sb="64" eb="66">
      <t>ロウスイ</t>
    </rPh>
    <rPh sb="67" eb="68">
      <t>オオ</t>
    </rPh>
    <rPh sb="72" eb="73">
      <t>ユウ</t>
    </rPh>
    <rPh sb="73" eb="75">
      <t>シュウリツ</t>
    </rPh>
    <rPh sb="76" eb="77">
      <t>サ</t>
    </rPh>
    <rPh sb="79" eb="81">
      <t>ケイコウ</t>
    </rPh>
    <rPh sb="86" eb="88">
      <t>ロウスイ</t>
    </rPh>
    <rPh sb="88" eb="90">
      <t>カショ</t>
    </rPh>
    <rPh sb="91" eb="93">
      <t>シュウゼン</t>
    </rPh>
    <rPh sb="97" eb="99">
      <t>タイオウ</t>
    </rPh>
    <rPh sb="106" eb="10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</si>
</sst>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0.17</c:v>
                </c:pt>
                <c:pt idx="3">
                  <c:v>0</c:v>
                </c:pt>
                <c:pt idx="4">
                  <c:v>0</c:v>
                </c:pt>
              </c:numCache>
            </c:numRef>
          </c:val>
          <c:extLst xmlns:c16r2="http://schemas.microsoft.com/office/drawing/2015/06/chart">
            <c:ext xmlns:c16="http://schemas.microsoft.com/office/drawing/2014/chart" uri="{C3380CC4-5D6E-409C-BE32-E72D297353CC}">
              <c16:uniqueId val="{00000000-4414-4C4E-B77B-88BAE0BD9BBB}"/>
            </c:ext>
          </c:extLst>
        </c:ser>
        <c:dLbls>
          <c:showLegendKey val="0"/>
          <c:showVal val="0"/>
          <c:showCatName val="0"/>
          <c:showSerName val="0"/>
          <c:showPercent val="0"/>
          <c:showBubbleSize val="0"/>
        </c:dLbls>
        <c:gapWidth val="150"/>
        <c:axId val="171530496"/>
        <c:axId val="1715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4414-4C4E-B77B-88BAE0BD9BBB}"/>
            </c:ext>
          </c:extLst>
        </c:ser>
        <c:dLbls>
          <c:showLegendKey val="0"/>
          <c:showVal val="0"/>
          <c:showCatName val="0"/>
          <c:showSerName val="0"/>
          <c:showPercent val="0"/>
          <c:showBubbleSize val="0"/>
        </c:dLbls>
        <c:marker val="1"/>
        <c:smooth val="0"/>
        <c:axId val="171530496"/>
        <c:axId val="171549056"/>
      </c:lineChart>
      <c:dateAx>
        <c:axId val="171530496"/>
        <c:scaling>
          <c:orientation val="minMax"/>
        </c:scaling>
        <c:delete val="1"/>
        <c:axPos val="b"/>
        <c:numFmt formatCode="ge" sourceLinked="1"/>
        <c:majorTickMark val="none"/>
        <c:minorTickMark val="none"/>
        <c:tickLblPos val="none"/>
        <c:crossAx val="171549056"/>
        <c:crosses val="autoZero"/>
        <c:auto val="1"/>
        <c:lblOffset val="100"/>
        <c:baseTimeUnit val="years"/>
      </c:dateAx>
      <c:valAx>
        <c:axId val="1715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48.35</c:v>
                </c:pt>
                <c:pt idx="1">
                  <c:v>44.96</c:v>
                </c:pt>
                <c:pt idx="2">
                  <c:v>37.82</c:v>
                </c:pt>
                <c:pt idx="3">
                  <c:v>34.270000000000003</c:v>
                </c:pt>
                <c:pt idx="4">
                  <c:v>38.68</c:v>
                </c:pt>
              </c:numCache>
            </c:numRef>
          </c:val>
          <c:extLst xmlns:c16r2="http://schemas.microsoft.com/office/drawing/2015/06/chart">
            <c:ext xmlns:c16="http://schemas.microsoft.com/office/drawing/2014/chart" uri="{C3380CC4-5D6E-409C-BE32-E72D297353CC}">
              <c16:uniqueId val="{00000000-8906-44C9-AACF-3A86EC59B35E}"/>
            </c:ext>
          </c:extLst>
        </c:ser>
        <c:dLbls>
          <c:showLegendKey val="0"/>
          <c:showVal val="0"/>
          <c:showCatName val="0"/>
          <c:showSerName val="0"/>
          <c:showPercent val="0"/>
          <c:showBubbleSize val="0"/>
        </c:dLbls>
        <c:gapWidth val="150"/>
        <c:axId val="180525312"/>
        <c:axId val="1805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8906-44C9-AACF-3A86EC59B35E}"/>
            </c:ext>
          </c:extLst>
        </c:ser>
        <c:dLbls>
          <c:showLegendKey val="0"/>
          <c:showVal val="0"/>
          <c:showCatName val="0"/>
          <c:showSerName val="0"/>
          <c:showPercent val="0"/>
          <c:showBubbleSize val="0"/>
        </c:dLbls>
        <c:marker val="1"/>
        <c:smooth val="0"/>
        <c:axId val="180525312"/>
        <c:axId val="180543872"/>
      </c:lineChart>
      <c:dateAx>
        <c:axId val="180525312"/>
        <c:scaling>
          <c:orientation val="minMax"/>
        </c:scaling>
        <c:delete val="1"/>
        <c:axPos val="b"/>
        <c:numFmt formatCode="ge" sourceLinked="1"/>
        <c:majorTickMark val="none"/>
        <c:minorTickMark val="none"/>
        <c:tickLblPos val="none"/>
        <c:crossAx val="180543872"/>
        <c:crosses val="autoZero"/>
        <c:auto val="1"/>
        <c:lblOffset val="100"/>
        <c:baseTimeUnit val="years"/>
      </c:dateAx>
      <c:valAx>
        <c:axId val="1805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59</c:v>
                </c:pt>
                <c:pt idx="1">
                  <c:v>61.09</c:v>
                </c:pt>
                <c:pt idx="2">
                  <c:v>71.040000000000006</c:v>
                </c:pt>
                <c:pt idx="3">
                  <c:v>78.27</c:v>
                </c:pt>
                <c:pt idx="4">
                  <c:v>73.239999999999995</c:v>
                </c:pt>
              </c:numCache>
            </c:numRef>
          </c:val>
          <c:extLst xmlns:c16r2="http://schemas.microsoft.com/office/drawing/2015/06/chart">
            <c:ext xmlns:c16="http://schemas.microsoft.com/office/drawing/2014/chart" uri="{C3380CC4-5D6E-409C-BE32-E72D297353CC}">
              <c16:uniqueId val="{00000000-7C78-42C9-AE7E-3961AB9BC7E0}"/>
            </c:ext>
          </c:extLst>
        </c:ser>
        <c:dLbls>
          <c:showLegendKey val="0"/>
          <c:showVal val="0"/>
          <c:showCatName val="0"/>
          <c:showSerName val="0"/>
          <c:showPercent val="0"/>
          <c:showBubbleSize val="0"/>
        </c:dLbls>
        <c:gapWidth val="150"/>
        <c:axId val="180705920"/>
        <c:axId val="1807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7C78-42C9-AE7E-3961AB9BC7E0}"/>
            </c:ext>
          </c:extLst>
        </c:ser>
        <c:dLbls>
          <c:showLegendKey val="0"/>
          <c:showVal val="0"/>
          <c:showCatName val="0"/>
          <c:showSerName val="0"/>
          <c:showPercent val="0"/>
          <c:showBubbleSize val="0"/>
        </c:dLbls>
        <c:marker val="1"/>
        <c:smooth val="0"/>
        <c:axId val="180705920"/>
        <c:axId val="180712192"/>
      </c:lineChart>
      <c:dateAx>
        <c:axId val="180705920"/>
        <c:scaling>
          <c:orientation val="minMax"/>
        </c:scaling>
        <c:delete val="1"/>
        <c:axPos val="b"/>
        <c:numFmt formatCode="ge" sourceLinked="1"/>
        <c:majorTickMark val="none"/>
        <c:minorTickMark val="none"/>
        <c:tickLblPos val="none"/>
        <c:crossAx val="180712192"/>
        <c:crosses val="autoZero"/>
        <c:auto val="1"/>
        <c:lblOffset val="100"/>
        <c:baseTimeUnit val="years"/>
      </c:dateAx>
      <c:valAx>
        <c:axId val="1807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105.04</c:v>
                </c:pt>
                <c:pt idx="1">
                  <c:v>110.89</c:v>
                </c:pt>
                <c:pt idx="2">
                  <c:v>115.39</c:v>
                </c:pt>
                <c:pt idx="3">
                  <c:v>115.23</c:v>
                </c:pt>
                <c:pt idx="4">
                  <c:v>125.18</c:v>
                </c:pt>
              </c:numCache>
            </c:numRef>
          </c:val>
          <c:extLst xmlns:c16r2="http://schemas.microsoft.com/office/drawing/2015/06/chart">
            <c:ext xmlns:c16="http://schemas.microsoft.com/office/drawing/2014/chart" uri="{C3380CC4-5D6E-409C-BE32-E72D297353CC}">
              <c16:uniqueId val="{00000000-061C-4EF5-9372-24387AF9D23F}"/>
            </c:ext>
          </c:extLst>
        </c:ser>
        <c:dLbls>
          <c:showLegendKey val="0"/>
          <c:showVal val="0"/>
          <c:showCatName val="0"/>
          <c:showSerName val="0"/>
          <c:showPercent val="0"/>
          <c:showBubbleSize val="0"/>
        </c:dLbls>
        <c:gapWidth val="150"/>
        <c:axId val="171567744"/>
        <c:axId val="1802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061C-4EF5-9372-24387AF9D23F}"/>
            </c:ext>
          </c:extLst>
        </c:ser>
        <c:dLbls>
          <c:showLegendKey val="0"/>
          <c:showVal val="0"/>
          <c:showCatName val="0"/>
          <c:showSerName val="0"/>
          <c:showPercent val="0"/>
          <c:showBubbleSize val="0"/>
        </c:dLbls>
        <c:marker val="1"/>
        <c:smooth val="0"/>
        <c:axId val="171567744"/>
        <c:axId val="180228864"/>
      </c:lineChart>
      <c:dateAx>
        <c:axId val="171567744"/>
        <c:scaling>
          <c:orientation val="minMax"/>
        </c:scaling>
        <c:delete val="1"/>
        <c:axPos val="b"/>
        <c:numFmt formatCode="ge" sourceLinked="1"/>
        <c:majorTickMark val="none"/>
        <c:minorTickMark val="none"/>
        <c:tickLblPos val="none"/>
        <c:crossAx val="180228864"/>
        <c:crosses val="autoZero"/>
        <c:auto val="1"/>
        <c:lblOffset val="100"/>
        <c:baseTimeUnit val="years"/>
      </c:dateAx>
      <c:valAx>
        <c:axId val="18022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5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47.2</c:v>
                </c:pt>
                <c:pt idx="1">
                  <c:v>50.72</c:v>
                </c:pt>
                <c:pt idx="2">
                  <c:v>52.71</c:v>
                </c:pt>
                <c:pt idx="3">
                  <c:v>54.03</c:v>
                </c:pt>
                <c:pt idx="4">
                  <c:v>52.13</c:v>
                </c:pt>
              </c:numCache>
            </c:numRef>
          </c:val>
          <c:extLst xmlns:c16r2="http://schemas.microsoft.com/office/drawing/2015/06/chart">
            <c:ext xmlns:c16="http://schemas.microsoft.com/office/drawing/2014/chart" uri="{C3380CC4-5D6E-409C-BE32-E72D297353CC}">
              <c16:uniqueId val="{00000000-D8A1-4178-BAAC-05D7BFC5E5D6}"/>
            </c:ext>
          </c:extLst>
        </c:ser>
        <c:dLbls>
          <c:showLegendKey val="0"/>
          <c:showVal val="0"/>
          <c:showCatName val="0"/>
          <c:showSerName val="0"/>
          <c:showPercent val="0"/>
          <c:showBubbleSize val="0"/>
        </c:dLbls>
        <c:gapWidth val="150"/>
        <c:axId val="180247552"/>
        <c:axId val="1802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D8A1-4178-BAAC-05D7BFC5E5D6}"/>
            </c:ext>
          </c:extLst>
        </c:ser>
        <c:dLbls>
          <c:showLegendKey val="0"/>
          <c:showVal val="0"/>
          <c:showCatName val="0"/>
          <c:showSerName val="0"/>
          <c:showPercent val="0"/>
          <c:showBubbleSize val="0"/>
        </c:dLbls>
        <c:marker val="1"/>
        <c:smooth val="0"/>
        <c:axId val="180247552"/>
        <c:axId val="180266112"/>
      </c:lineChart>
      <c:dateAx>
        <c:axId val="180247552"/>
        <c:scaling>
          <c:orientation val="minMax"/>
        </c:scaling>
        <c:delete val="1"/>
        <c:axPos val="b"/>
        <c:numFmt formatCode="ge" sourceLinked="1"/>
        <c:majorTickMark val="none"/>
        <c:minorTickMark val="none"/>
        <c:tickLblPos val="none"/>
        <c:crossAx val="180266112"/>
        <c:crosses val="autoZero"/>
        <c:auto val="1"/>
        <c:lblOffset val="100"/>
        <c:baseTimeUnit val="years"/>
      </c:dateAx>
      <c:valAx>
        <c:axId val="1802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12.53</c:v>
                </c:pt>
                <c:pt idx="1">
                  <c:v>14.35</c:v>
                </c:pt>
                <c:pt idx="2">
                  <c:v>21.55</c:v>
                </c:pt>
                <c:pt idx="3">
                  <c:v>21.55</c:v>
                </c:pt>
                <c:pt idx="4">
                  <c:v>21.55</c:v>
                </c:pt>
              </c:numCache>
            </c:numRef>
          </c:val>
          <c:extLst xmlns:c16r2="http://schemas.microsoft.com/office/drawing/2015/06/chart">
            <c:ext xmlns:c16="http://schemas.microsoft.com/office/drawing/2014/chart" uri="{C3380CC4-5D6E-409C-BE32-E72D297353CC}">
              <c16:uniqueId val="{00000000-1ED9-47B7-A74E-5BD63B2988A8}"/>
            </c:ext>
          </c:extLst>
        </c:ser>
        <c:dLbls>
          <c:showLegendKey val="0"/>
          <c:showVal val="0"/>
          <c:showCatName val="0"/>
          <c:showSerName val="0"/>
          <c:showPercent val="0"/>
          <c:showBubbleSize val="0"/>
        </c:dLbls>
        <c:gapWidth val="150"/>
        <c:axId val="180556928"/>
        <c:axId val="1805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1ED9-47B7-A74E-5BD63B2988A8}"/>
            </c:ext>
          </c:extLst>
        </c:ser>
        <c:dLbls>
          <c:showLegendKey val="0"/>
          <c:showVal val="0"/>
          <c:showCatName val="0"/>
          <c:showSerName val="0"/>
          <c:showPercent val="0"/>
          <c:showBubbleSize val="0"/>
        </c:dLbls>
        <c:marker val="1"/>
        <c:smooth val="0"/>
        <c:axId val="180556928"/>
        <c:axId val="180558848"/>
      </c:lineChart>
      <c:dateAx>
        <c:axId val="180556928"/>
        <c:scaling>
          <c:orientation val="minMax"/>
        </c:scaling>
        <c:delete val="1"/>
        <c:axPos val="b"/>
        <c:numFmt formatCode="ge" sourceLinked="1"/>
        <c:majorTickMark val="none"/>
        <c:minorTickMark val="none"/>
        <c:tickLblPos val="none"/>
        <c:crossAx val="180558848"/>
        <c:crosses val="autoZero"/>
        <c:auto val="1"/>
        <c:lblOffset val="100"/>
        <c:baseTimeUnit val="years"/>
      </c:dateAx>
      <c:valAx>
        <c:axId val="1805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17-4F28-8909-A676BDDE57DC}"/>
            </c:ext>
          </c:extLst>
        </c:ser>
        <c:dLbls>
          <c:showLegendKey val="0"/>
          <c:showVal val="0"/>
          <c:showCatName val="0"/>
          <c:showSerName val="0"/>
          <c:showPercent val="0"/>
          <c:showBubbleSize val="0"/>
        </c:dLbls>
        <c:gapWidth val="150"/>
        <c:axId val="180594944"/>
        <c:axId val="18060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9617-4F28-8909-A676BDDE57DC}"/>
            </c:ext>
          </c:extLst>
        </c:ser>
        <c:dLbls>
          <c:showLegendKey val="0"/>
          <c:showVal val="0"/>
          <c:showCatName val="0"/>
          <c:showSerName val="0"/>
          <c:showPercent val="0"/>
          <c:showBubbleSize val="0"/>
        </c:dLbls>
        <c:marker val="1"/>
        <c:smooth val="0"/>
        <c:axId val="180594944"/>
        <c:axId val="180601216"/>
      </c:lineChart>
      <c:dateAx>
        <c:axId val="180594944"/>
        <c:scaling>
          <c:orientation val="minMax"/>
        </c:scaling>
        <c:delete val="1"/>
        <c:axPos val="b"/>
        <c:numFmt formatCode="ge" sourceLinked="1"/>
        <c:majorTickMark val="none"/>
        <c:minorTickMark val="none"/>
        <c:tickLblPos val="none"/>
        <c:crossAx val="180601216"/>
        <c:crosses val="autoZero"/>
        <c:auto val="1"/>
        <c:lblOffset val="100"/>
        <c:baseTimeUnit val="years"/>
      </c:dateAx>
      <c:valAx>
        <c:axId val="180601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4399.8900000000003</c:v>
                </c:pt>
                <c:pt idx="1">
                  <c:v>749.22</c:v>
                </c:pt>
                <c:pt idx="2">
                  <c:v>839.47</c:v>
                </c:pt>
                <c:pt idx="3">
                  <c:v>886.28</c:v>
                </c:pt>
                <c:pt idx="4">
                  <c:v>958.99</c:v>
                </c:pt>
              </c:numCache>
            </c:numRef>
          </c:val>
          <c:extLst xmlns:c16r2="http://schemas.microsoft.com/office/drawing/2015/06/chart">
            <c:ext xmlns:c16="http://schemas.microsoft.com/office/drawing/2014/chart" uri="{C3380CC4-5D6E-409C-BE32-E72D297353CC}">
              <c16:uniqueId val="{00000000-E8EF-47E5-BE14-525A154BA03C}"/>
            </c:ext>
          </c:extLst>
        </c:ser>
        <c:dLbls>
          <c:showLegendKey val="0"/>
          <c:showVal val="0"/>
          <c:showCatName val="0"/>
          <c:showSerName val="0"/>
          <c:showPercent val="0"/>
          <c:showBubbleSize val="0"/>
        </c:dLbls>
        <c:gapWidth val="150"/>
        <c:axId val="180374144"/>
        <c:axId val="1803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E8EF-47E5-BE14-525A154BA03C}"/>
            </c:ext>
          </c:extLst>
        </c:ser>
        <c:dLbls>
          <c:showLegendKey val="0"/>
          <c:showVal val="0"/>
          <c:showCatName val="0"/>
          <c:showSerName val="0"/>
          <c:showPercent val="0"/>
          <c:showBubbleSize val="0"/>
        </c:dLbls>
        <c:marker val="1"/>
        <c:smooth val="0"/>
        <c:axId val="180374144"/>
        <c:axId val="180384512"/>
      </c:lineChart>
      <c:dateAx>
        <c:axId val="180374144"/>
        <c:scaling>
          <c:orientation val="minMax"/>
        </c:scaling>
        <c:delete val="1"/>
        <c:axPos val="b"/>
        <c:numFmt formatCode="ge" sourceLinked="1"/>
        <c:majorTickMark val="none"/>
        <c:minorTickMark val="none"/>
        <c:tickLblPos val="none"/>
        <c:crossAx val="180384512"/>
        <c:crosses val="autoZero"/>
        <c:auto val="1"/>
        <c:lblOffset val="100"/>
        <c:baseTimeUnit val="years"/>
      </c:dateAx>
      <c:valAx>
        <c:axId val="18038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352.55</c:v>
                </c:pt>
                <c:pt idx="1">
                  <c:v>340.36</c:v>
                </c:pt>
                <c:pt idx="2">
                  <c:v>322.98</c:v>
                </c:pt>
                <c:pt idx="3">
                  <c:v>311.64999999999998</c:v>
                </c:pt>
                <c:pt idx="4">
                  <c:v>264.33999999999997</c:v>
                </c:pt>
              </c:numCache>
            </c:numRef>
          </c:val>
          <c:extLst xmlns:c16r2="http://schemas.microsoft.com/office/drawing/2015/06/chart">
            <c:ext xmlns:c16="http://schemas.microsoft.com/office/drawing/2014/chart" uri="{C3380CC4-5D6E-409C-BE32-E72D297353CC}">
              <c16:uniqueId val="{00000000-A001-4F61-AB82-0A8285C8D3F4}"/>
            </c:ext>
          </c:extLst>
        </c:ser>
        <c:dLbls>
          <c:showLegendKey val="0"/>
          <c:showVal val="0"/>
          <c:showCatName val="0"/>
          <c:showSerName val="0"/>
          <c:showPercent val="0"/>
          <c:showBubbleSize val="0"/>
        </c:dLbls>
        <c:gapWidth val="150"/>
        <c:axId val="180418048"/>
        <c:axId val="1804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A001-4F61-AB82-0A8285C8D3F4}"/>
            </c:ext>
          </c:extLst>
        </c:ser>
        <c:dLbls>
          <c:showLegendKey val="0"/>
          <c:showVal val="0"/>
          <c:showCatName val="0"/>
          <c:showSerName val="0"/>
          <c:showPercent val="0"/>
          <c:showBubbleSize val="0"/>
        </c:dLbls>
        <c:marker val="1"/>
        <c:smooth val="0"/>
        <c:axId val="180418048"/>
        <c:axId val="180419968"/>
      </c:lineChart>
      <c:dateAx>
        <c:axId val="180418048"/>
        <c:scaling>
          <c:orientation val="minMax"/>
        </c:scaling>
        <c:delete val="1"/>
        <c:axPos val="b"/>
        <c:numFmt formatCode="ge" sourceLinked="1"/>
        <c:majorTickMark val="none"/>
        <c:minorTickMark val="none"/>
        <c:tickLblPos val="none"/>
        <c:crossAx val="180419968"/>
        <c:crosses val="autoZero"/>
        <c:auto val="1"/>
        <c:lblOffset val="100"/>
        <c:baseTimeUnit val="years"/>
      </c:dateAx>
      <c:valAx>
        <c:axId val="18041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104.55</c:v>
                </c:pt>
                <c:pt idx="1">
                  <c:v>111.21</c:v>
                </c:pt>
                <c:pt idx="2">
                  <c:v>117.02</c:v>
                </c:pt>
                <c:pt idx="3">
                  <c:v>112.69</c:v>
                </c:pt>
                <c:pt idx="4">
                  <c:v>126.81</c:v>
                </c:pt>
              </c:numCache>
            </c:numRef>
          </c:val>
          <c:extLst xmlns:c16r2="http://schemas.microsoft.com/office/drawing/2015/06/chart">
            <c:ext xmlns:c16="http://schemas.microsoft.com/office/drawing/2014/chart" uri="{C3380CC4-5D6E-409C-BE32-E72D297353CC}">
              <c16:uniqueId val="{00000000-6289-4508-AC64-EEC62CD8C07D}"/>
            </c:ext>
          </c:extLst>
        </c:ser>
        <c:dLbls>
          <c:showLegendKey val="0"/>
          <c:showVal val="0"/>
          <c:showCatName val="0"/>
          <c:showSerName val="0"/>
          <c:showPercent val="0"/>
          <c:showBubbleSize val="0"/>
        </c:dLbls>
        <c:gapWidth val="150"/>
        <c:axId val="180446720"/>
        <c:axId val="18044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6289-4508-AC64-EEC62CD8C07D}"/>
            </c:ext>
          </c:extLst>
        </c:ser>
        <c:dLbls>
          <c:showLegendKey val="0"/>
          <c:showVal val="0"/>
          <c:showCatName val="0"/>
          <c:showSerName val="0"/>
          <c:showPercent val="0"/>
          <c:showBubbleSize val="0"/>
        </c:dLbls>
        <c:marker val="1"/>
        <c:smooth val="0"/>
        <c:axId val="180446720"/>
        <c:axId val="180448640"/>
      </c:lineChart>
      <c:dateAx>
        <c:axId val="180446720"/>
        <c:scaling>
          <c:orientation val="minMax"/>
        </c:scaling>
        <c:delete val="1"/>
        <c:axPos val="b"/>
        <c:numFmt formatCode="ge" sourceLinked="1"/>
        <c:majorTickMark val="none"/>
        <c:minorTickMark val="none"/>
        <c:tickLblPos val="none"/>
        <c:crossAx val="180448640"/>
        <c:crosses val="autoZero"/>
        <c:auto val="1"/>
        <c:lblOffset val="100"/>
        <c:baseTimeUnit val="years"/>
      </c:dateAx>
      <c:valAx>
        <c:axId val="1804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132.47</c:v>
                </c:pt>
                <c:pt idx="1">
                  <c:v>125.2</c:v>
                </c:pt>
                <c:pt idx="2">
                  <c:v>118.7</c:v>
                </c:pt>
                <c:pt idx="3">
                  <c:v>123.39</c:v>
                </c:pt>
                <c:pt idx="4">
                  <c:v>119.26</c:v>
                </c:pt>
              </c:numCache>
            </c:numRef>
          </c:val>
          <c:extLst xmlns:c16r2="http://schemas.microsoft.com/office/drawing/2015/06/chart">
            <c:ext xmlns:c16="http://schemas.microsoft.com/office/drawing/2014/chart" uri="{C3380CC4-5D6E-409C-BE32-E72D297353CC}">
              <c16:uniqueId val="{00000000-E842-4DED-8B98-A7892E99B883}"/>
            </c:ext>
          </c:extLst>
        </c:ser>
        <c:dLbls>
          <c:showLegendKey val="0"/>
          <c:showVal val="0"/>
          <c:showCatName val="0"/>
          <c:showSerName val="0"/>
          <c:showPercent val="0"/>
          <c:showBubbleSize val="0"/>
        </c:dLbls>
        <c:gapWidth val="150"/>
        <c:axId val="180492160"/>
        <c:axId val="1804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E842-4DED-8B98-A7892E99B883}"/>
            </c:ext>
          </c:extLst>
        </c:ser>
        <c:dLbls>
          <c:showLegendKey val="0"/>
          <c:showVal val="0"/>
          <c:showCatName val="0"/>
          <c:showSerName val="0"/>
          <c:showPercent val="0"/>
          <c:showBubbleSize val="0"/>
        </c:dLbls>
        <c:marker val="1"/>
        <c:smooth val="0"/>
        <c:axId val="180492160"/>
        <c:axId val="180498432"/>
      </c:lineChart>
      <c:dateAx>
        <c:axId val="180492160"/>
        <c:scaling>
          <c:orientation val="minMax"/>
        </c:scaling>
        <c:delete val="1"/>
        <c:axPos val="b"/>
        <c:numFmt formatCode="ge" sourceLinked="1"/>
        <c:majorTickMark val="none"/>
        <c:minorTickMark val="none"/>
        <c:tickLblPos val="none"/>
        <c:crossAx val="180498432"/>
        <c:crosses val="autoZero"/>
        <c:auto val="1"/>
        <c:lblOffset val="100"/>
        <c:baseTimeUnit val="years"/>
      </c:dateAx>
      <c:valAx>
        <c:axId val="1804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31" zoomScale="89" zoomScaleNormal="89"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山都町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A9</v>
      </c>
      <c r="X8" s="58"/>
      <c r="Y8" s="58"/>
      <c r="Z8" s="58"/>
      <c r="AA8" s="58"/>
      <c r="AB8" s="58"/>
      <c r="AC8" s="58"/>
      <c r="AD8" s="58" t="str">
        <f>データ!$M$6</f>
        <v>非設置</v>
      </c>
      <c r="AE8" s="58"/>
      <c r="AF8" s="58"/>
      <c r="AG8" s="58"/>
      <c r="AH8" s="58"/>
      <c r="AI8" s="58"/>
      <c r="AJ8" s="58"/>
      <c r="AK8" s="4"/>
      <c r="AL8" s="59">
        <f>データ!$R$6</f>
        <v>15442</v>
      </c>
      <c r="AM8" s="59"/>
      <c r="AN8" s="59"/>
      <c r="AO8" s="59"/>
      <c r="AP8" s="59"/>
      <c r="AQ8" s="59"/>
      <c r="AR8" s="59"/>
      <c r="AS8" s="59"/>
      <c r="AT8" s="50">
        <f>データ!$S$6</f>
        <v>544.66999999999996</v>
      </c>
      <c r="AU8" s="51"/>
      <c r="AV8" s="51"/>
      <c r="AW8" s="51"/>
      <c r="AX8" s="51"/>
      <c r="AY8" s="51"/>
      <c r="AZ8" s="51"/>
      <c r="BA8" s="51"/>
      <c r="BB8" s="52">
        <f>データ!$T$6</f>
        <v>28.35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77.44</v>
      </c>
      <c r="J10" s="51"/>
      <c r="K10" s="51"/>
      <c r="L10" s="51"/>
      <c r="M10" s="51"/>
      <c r="N10" s="51"/>
      <c r="O10" s="62"/>
      <c r="P10" s="52">
        <f>データ!$P$6</f>
        <v>26.8</v>
      </c>
      <c r="Q10" s="52"/>
      <c r="R10" s="52"/>
      <c r="S10" s="52"/>
      <c r="T10" s="52"/>
      <c r="U10" s="52"/>
      <c r="V10" s="52"/>
      <c r="W10" s="59">
        <f>データ!$Q$6</f>
        <v>3043</v>
      </c>
      <c r="X10" s="59"/>
      <c r="Y10" s="59"/>
      <c r="Z10" s="59"/>
      <c r="AA10" s="59"/>
      <c r="AB10" s="59"/>
      <c r="AC10" s="59"/>
      <c r="AD10" s="2"/>
      <c r="AE10" s="2"/>
      <c r="AF10" s="2"/>
      <c r="AG10" s="2"/>
      <c r="AH10" s="4"/>
      <c r="AI10" s="4"/>
      <c r="AJ10" s="4"/>
      <c r="AK10" s="4"/>
      <c r="AL10" s="59">
        <f>データ!$U$6</f>
        <v>4079</v>
      </c>
      <c r="AM10" s="59"/>
      <c r="AN10" s="59"/>
      <c r="AO10" s="59"/>
      <c r="AP10" s="59"/>
      <c r="AQ10" s="59"/>
      <c r="AR10" s="59"/>
      <c r="AS10" s="59"/>
      <c r="AT10" s="50">
        <f>データ!$V$6</f>
        <v>6.85</v>
      </c>
      <c r="AU10" s="51"/>
      <c r="AV10" s="51"/>
      <c r="AW10" s="51"/>
      <c r="AX10" s="51"/>
      <c r="AY10" s="51"/>
      <c r="AZ10" s="51"/>
      <c r="BA10" s="51"/>
      <c r="BB10" s="52">
        <f>データ!$W$6</f>
        <v>595.47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SpXg8O2xQSBd7Xo4j+GTy4AHkdyAckks46uSbg6MqsWs9a/dNYD+VNA8/WAndmWNle+Kh+4rsAhyVvJXXzi9g==" saltValue="oI46g/Ny57E8/eZ7A+9fj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434477</v>
      </c>
      <c r="D6" s="33">
        <f t="shared" si="3"/>
        <v>46</v>
      </c>
      <c r="E6" s="33">
        <f t="shared" si="3"/>
        <v>1</v>
      </c>
      <c r="F6" s="33">
        <f t="shared" si="3"/>
        <v>0</v>
      </c>
      <c r="G6" s="33">
        <f t="shared" si="3"/>
        <v>1</v>
      </c>
      <c r="H6" s="33" t="str">
        <f t="shared" si="3"/>
        <v>熊本県　山都町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77.44</v>
      </c>
      <c r="P6" s="34">
        <f t="shared" si="3"/>
        <v>26.8</v>
      </c>
      <c r="Q6" s="34">
        <f t="shared" si="3"/>
        <v>3043</v>
      </c>
      <c r="R6" s="34">
        <f t="shared" si="3"/>
        <v>15442</v>
      </c>
      <c r="S6" s="34">
        <f t="shared" si="3"/>
        <v>544.66999999999996</v>
      </c>
      <c r="T6" s="34">
        <f t="shared" si="3"/>
        <v>28.35</v>
      </c>
      <c r="U6" s="34">
        <f t="shared" si="3"/>
        <v>4079</v>
      </c>
      <c r="V6" s="34">
        <f t="shared" si="3"/>
        <v>6.85</v>
      </c>
      <c r="W6" s="34">
        <f t="shared" si="3"/>
        <v>595.47</v>
      </c>
      <c r="X6" s="35">
        <f>IF(X7="",NA(),X7)</f>
        <v>105.04</v>
      </c>
      <c r="Y6" s="35">
        <f t="shared" ref="Y6:AG6" si="4">IF(Y7="",NA(),Y7)</f>
        <v>110.89</v>
      </c>
      <c r="Z6" s="35">
        <f t="shared" si="4"/>
        <v>115.39</v>
      </c>
      <c r="AA6" s="35">
        <f t="shared" si="4"/>
        <v>115.23</v>
      </c>
      <c r="AB6" s="35">
        <f t="shared" si="4"/>
        <v>125.18</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4399.8900000000003</v>
      </c>
      <c r="AU6" s="35">
        <f t="shared" ref="AU6:BC6" si="6">IF(AU7="",NA(),AU7)</f>
        <v>749.22</v>
      </c>
      <c r="AV6" s="35">
        <f t="shared" si="6"/>
        <v>839.47</v>
      </c>
      <c r="AW6" s="35">
        <f t="shared" si="6"/>
        <v>886.28</v>
      </c>
      <c r="AX6" s="35">
        <f t="shared" si="6"/>
        <v>958.99</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352.55</v>
      </c>
      <c r="BF6" s="35">
        <f t="shared" ref="BF6:BN6" si="7">IF(BF7="",NA(),BF7)</f>
        <v>340.36</v>
      </c>
      <c r="BG6" s="35">
        <f t="shared" si="7"/>
        <v>322.98</v>
      </c>
      <c r="BH6" s="35">
        <f t="shared" si="7"/>
        <v>311.64999999999998</v>
      </c>
      <c r="BI6" s="35">
        <f t="shared" si="7"/>
        <v>264.33999999999997</v>
      </c>
      <c r="BJ6" s="35">
        <f t="shared" si="7"/>
        <v>536.9</v>
      </c>
      <c r="BK6" s="35">
        <f t="shared" si="7"/>
        <v>495.43</v>
      </c>
      <c r="BL6" s="35">
        <f t="shared" si="7"/>
        <v>488.5</v>
      </c>
      <c r="BM6" s="35">
        <f t="shared" si="7"/>
        <v>485.75</v>
      </c>
      <c r="BN6" s="35">
        <f t="shared" si="7"/>
        <v>516.34</v>
      </c>
      <c r="BO6" s="34" t="str">
        <f>IF(BO7="","",IF(BO7="-","【-】","【"&amp;SUBSTITUTE(TEXT(BO7,"#,##0.00"),"-","△")&amp;"】"))</f>
        <v>【274.27】</v>
      </c>
      <c r="BP6" s="35">
        <f>IF(BP7="",NA(),BP7)</f>
        <v>104.55</v>
      </c>
      <c r="BQ6" s="35">
        <f t="shared" ref="BQ6:BY6" si="8">IF(BQ7="",NA(),BQ7)</f>
        <v>111.21</v>
      </c>
      <c r="BR6" s="35">
        <f t="shared" si="8"/>
        <v>117.02</v>
      </c>
      <c r="BS6" s="35">
        <f t="shared" si="8"/>
        <v>112.69</v>
      </c>
      <c r="BT6" s="35">
        <f t="shared" si="8"/>
        <v>126.81</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132.47</v>
      </c>
      <c r="CB6" s="35">
        <f t="shared" ref="CB6:CJ6" si="9">IF(CB7="",NA(),CB7)</f>
        <v>125.2</v>
      </c>
      <c r="CC6" s="35">
        <f t="shared" si="9"/>
        <v>118.7</v>
      </c>
      <c r="CD6" s="35">
        <f t="shared" si="9"/>
        <v>123.39</v>
      </c>
      <c r="CE6" s="35">
        <f t="shared" si="9"/>
        <v>119.26</v>
      </c>
      <c r="CF6" s="35">
        <f t="shared" si="9"/>
        <v>232.46</v>
      </c>
      <c r="CG6" s="35">
        <f t="shared" si="9"/>
        <v>227.97</v>
      </c>
      <c r="CH6" s="35">
        <f t="shared" si="9"/>
        <v>226.99</v>
      </c>
      <c r="CI6" s="35">
        <f t="shared" si="9"/>
        <v>230.22</v>
      </c>
      <c r="CJ6" s="35">
        <f t="shared" si="9"/>
        <v>228.81</v>
      </c>
      <c r="CK6" s="34" t="str">
        <f>IF(CK7="","",IF(CK7="-","【-】","【"&amp;SUBSTITUTE(TEXT(CK7,"#,##0.00"),"-","△")&amp;"】"))</f>
        <v>【165.71】</v>
      </c>
      <c r="CL6" s="35">
        <f>IF(CL7="",NA(),CL7)</f>
        <v>48.35</v>
      </c>
      <c r="CM6" s="35">
        <f t="shared" ref="CM6:CU6" si="10">IF(CM7="",NA(),CM7)</f>
        <v>44.96</v>
      </c>
      <c r="CN6" s="35">
        <f t="shared" si="10"/>
        <v>37.82</v>
      </c>
      <c r="CO6" s="35">
        <f t="shared" si="10"/>
        <v>34.270000000000003</v>
      </c>
      <c r="CP6" s="35">
        <f t="shared" si="10"/>
        <v>38.68</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59</v>
      </c>
      <c r="CX6" s="35">
        <f t="shared" ref="CX6:DF6" si="11">IF(CX7="",NA(),CX7)</f>
        <v>61.09</v>
      </c>
      <c r="CY6" s="35">
        <f t="shared" si="11"/>
        <v>71.040000000000006</v>
      </c>
      <c r="CZ6" s="35">
        <f t="shared" si="11"/>
        <v>78.27</v>
      </c>
      <c r="DA6" s="35">
        <f t="shared" si="11"/>
        <v>73.239999999999995</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47.2</v>
      </c>
      <c r="DI6" s="35">
        <f t="shared" ref="DI6:DQ6" si="12">IF(DI7="",NA(),DI7)</f>
        <v>50.72</v>
      </c>
      <c r="DJ6" s="35">
        <f t="shared" si="12"/>
        <v>52.71</v>
      </c>
      <c r="DK6" s="35">
        <f t="shared" si="12"/>
        <v>54.03</v>
      </c>
      <c r="DL6" s="35">
        <f t="shared" si="12"/>
        <v>52.13</v>
      </c>
      <c r="DM6" s="35">
        <f t="shared" si="12"/>
        <v>39.049999999999997</v>
      </c>
      <c r="DN6" s="35">
        <f t="shared" si="12"/>
        <v>50.44</v>
      </c>
      <c r="DO6" s="35">
        <f t="shared" si="12"/>
        <v>51.44</v>
      </c>
      <c r="DP6" s="35">
        <f t="shared" si="12"/>
        <v>52.4</v>
      </c>
      <c r="DQ6" s="35">
        <f t="shared" si="12"/>
        <v>51.89</v>
      </c>
      <c r="DR6" s="34" t="str">
        <f>IF(DR7="","",IF(DR7="-","【-】","【"&amp;SUBSTITUTE(TEXT(DR7,"#,##0.00"),"-","△")&amp;"】"))</f>
        <v>【48.12】</v>
      </c>
      <c r="DS6" s="35">
        <f>IF(DS7="",NA(),DS7)</f>
        <v>12.53</v>
      </c>
      <c r="DT6" s="35">
        <f t="shared" ref="DT6:EB6" si="13">IF(DT7="",NA(),DT7)</f>
        <v>14.35</v>
      </c>
      <c r="DU6" s="35">
        <f t="shared" si="13"/>
        <v>21.55</v>
      </c>
      <c r="DV6" s="35">
        <f t="shared" si="13"/>
        <v>21.55</v>
      </c>
      <c r="DW6" s="35">
        <f t="shared" si="13"/>
        <v>21.55</v>
      </c>
      <c r="DX6" s="35">
        <f t="shared" si="13"/>
        <v>8.18</v>
      </c>
      <c r="DY6" s="35">
        <f t="shared" si="13"/>
        <v>9.64</v>
      </c>
      <c r="DZ6" s="35">
        <f t="shared" si="13"/>
        <v>11.68</v>
      </c>
      <c r="EA6" s="35">
        <f t="shared" si="13"/>
        <v>14.01</v>
      </c>
      <c r="EB6" s="35">
        <f t="shared" si="13"/>
        <v>14.74</v>
      </c>
      <c r="EC6" s="34" t="str">
        <f>IF(EC7="","",IF(EC7="-","【-】","【"&amp;SUBSTITUTE(TEXT(EC7,"#,##0.00"),"-","△")&amp;"】"))</f>
        <v>【15.89】</v>
      </c>
      <c r="ED6" s="34">
        <f>IF(ED7="",NA(),ED7)</f>
        <v>0</v>
      </c>
      <c r="EE6" s="34">
        <f t="shared" ref="EE6:EM6" si="14">IF(EE7="",NA(),EE7)</f>
        <v>0</v>
      </c>
      <c r="EF6" s="35">
        <f t="shared" si="14"/>
        <v>0.17</v>
      </c>
      <c r="EG6" s="34">
        <f t="shared" si="14"/>
        <v>0</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434477</v>
      </c>
      <c r="D7" s="37">
        <v>46</v>
      </c>
      <c r="E7" s="37">
        <v>1</v>
      </c>
      <c r="F7" s="37">
        <v>0</v>
      </c>
      <c r="G7" s="37">
        <v>1</v>
      </c>
      <c r="H7" s="37" t="s">
        <v>105</v>
      </c>
      <c r="I7" s="37" t="s">
        <v>106</v>
      </c>
      <c r="J7" s="37" t="s">
        <v>107</v>
      </c>
      <c r="K7" s="37" t="s">
        <v>108</v>
      </c>
      <c r="L7" s="37" t="s">
        <v>109</v>
      </c>
      <c r="M7" s="37" t="s">
        <v>110</v>
      </c>
      <c r="N7" s="38" t="s">
        <v>111</v>
      </c>
      <c r="O7" s="38">
        <v>77.44</v>
      </c>
      <c r="P7" s="38">
        <v>26.8</v>
      </c>
      <c r="Q7" s="38">
        <v>3043</v>
      </c>
      <c r="R7" s="38">
        <v>15442</v>
      </c>
      <c r="S7" s="38">
        <v>544.66999999999996</v>
      </c>
      <c r="T7" s="38">
        <v>28.35</v>
      </c>
      <c r="U7" s="38">
        <v>4079</v>
      </c>
      <c r="V7" s="38">
        <v>6.85</v>
      </c>
      <c r="W7" s="38">
        <v>595.47</v>
      </c>
      <c r="X7" s="38">
        <v>105.04</v>
      </c>
      <c r="Y7" s="38">
        <v>110.89</v>
      </c>
      <c r="Z7" s="38">
        <v>115.39</v>
      </c>
      <c r="AA7" s="38">
        <v>115.23</v>
      </c>
      <c r="AB7" s="38">
        <v>125.18</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4399.8900000000003</v>
      </c>
      <c r="AU7" s="38">
        <v>749.22</v>
      </c>
      <c r="AV7" s="38">
        <v>839.47</v>
      </c>
      <c r="AW7" s="38">
        <v>886.28</v>
      </c>
      <c r="AX7" s="38">
        <v>958.99</v>
      </c>
      <c r="AY7" s="38">
        <v>2098.87</v>
      </c>
      <c r="AZ7" s="38">
        <v>571.29999999999995</v>
      </c>
      <c r="BA7" s="38">
        <v>527.82000000000005</v>
      </c>
      <c r="BB7" s="38">
        <v>477.44</v>
      </c>
      <c r="BC7" s="38">
        <v>445.85</v>
      </c>
      <c r="BD7" s="38">
        <v>264.33999999999997</v>
      </c>
      <c r="BE7" s="38">
        <v>352.55</v>
      </c>
      <c r="BF7" s="38">
        <v>340.36</v>
      </c>
      <c r="BG7" s="38">
        <v>322.98</v>
      </c>
      <c r="BH7" s="38">
        <v>311.64999999999998</v>
      </c>
      <c r="BI7" s="38">
        <v>264.33999999999997</v>
      </c>
      <c r="BJ7" s="38">
        <v>536.9</v>
      </c>
      <c r="BK7" s="38">
        <v>495.43</v>
      </c>
      <c r="BL7" s="38">
        <v>488.5</v>
      </c>
      <c r="BM7" s="38">
        <v>485.75</v>
      </c>
      <c r="BN7" s="38">
        <v>516.34</v>
      </c>
      <c r="BO7" s="38">
        <v>274.27</v>
      </c>
      <c r="BP7" s="38">
        <v>104.55</v>
      </c>
      <c r="BQ7" s="38">
        <v>111.21</v>
      </c>
      <c r="BR7" s="38">
        <v>117.02</v>
      </c>
      <c r="BS7" s="38">
        <v>112.69</v>
      </c>
      <c r="BT7" s="38">
        <v>126.81</v>
      </c>
      <c r="BU7" s="38">
        <v>80.010000000000005</v>
      </c>
      <c r="BV7" s="38">
        <v>81.900000000000006</v>
      </c>
      <c r="BW7" s="38">
        <v>82.42</v>
      </c>
      <c r="BX7" s="38">
        <v>83.59</v>
      </c>
      <c r="BY7" s="38">
        <v>83.27</v>
      </c>
      <c r="BZ7" s="38">
        <v>104.36</v>
      </c>
      <c r="CA7" s="38">
        <v>132.47</v>
      </c>
      <c r="CB7" s="38">
        <v>125.2</v>
      </c>
      <c r="CC7" s="38">
        <v>118.7</v>
      </c>
      <c r="CD7" s="38">
        <v>123.39</v>
      </c>
      <c r="CE7" s="38">
        <v>119.26</v>
      </c>
      <c r="CF7" s="38">
        <v>232.46</v>
      </c>
      <c r="CG7" s="38">
        <v>227.97</v>
      </c>
      <c r="CH7" s="38">
        <v>226.99</v>
      </c>
      <c r="CI7" s="38">
        <v>230.22</v>
      </c>
      <c r="CJ7" s="38">
        <v>228.81</v>
      </c>
      <c r="CK7" s="38">
        <v>165.71</v>
      </c>
      <c r="CL7" s="38">
        <v>48.35</v>
      </c>
      <c r="CM7" s="38">
        <v>44.96</v>
      </c>
      <c r="CN7" s="38">
        <v>37.82</v>
      </c>
      <c r="CO7" s="38">
        <v>34.270000000000003</v>
      </c>
      <c r="CP7" s="38">
        <v>38.68</v>
      </c>
      <c r="CQ7" s="38">
        <v>41.24</v>
      </c>
      <c r="CR7" s="38">
        <v>40.700000000000003</v>
      </c>
      <c r="CS7" s="38">
        <v>39.909999999999997</v>
      </c>
      <c r="CT7" s="38">
        <v>41.09</v>
      </c>
      <c r="CU7" s="38">
        <v>38.979999999999997</v>
      </c>
      <c r="CV7" s="38">
        <v>60.41</v>
      </c>
      <c r="CW7" s="38">
        <v>59</v>
      </c>
      <c r="CX7" s="38">
        <v>61.09</v>
      </c>
      <c r="CY7" s="38">
        <v>71.040000000000006</v>
      </c>
      <c r="CZ7" s="38">
        <v>78.27</v>
      </c>
      <c r="DA7" s="38">
        <v>73.239999999999995</v>
      </c>
      <c r="DB7" s="38">
        <v>74.900000000000006</v>
      </c>
      <c r="DC7" s="38">
        <v>74.61</v>
      </c>
      <c r="DD7" s="38">
        <v>75.62</v>
      </c>
      <c r="DE7" s="38">
        <v>75.91</v>
      </c>
      <c r="DF7" s="38">
        <v>75.010000000000005</v>
      </c>
      <c r="DG7" s="38">
        <v>89.93</v>
      </c>
      <c r="DH7" s="38">
        <v>47.2</v>
      </c>
      <c r="DI7" s="38">
        <v>50.72</v>
      </c>
      <c r="DJ7" s="38">
        <v>52.71</v>
      </c>
      <c r="DK7" s="38">
        <v>54.03</v>
      </c>
      <c r="DL7" s="38">
        <v>52.13</v>
      </c>
      <c r="DM7" s="38">
        <v>39.049999999999997</v>
      </c>
      <c r="DN7" s="38">
        <v>50.44</v>
      </c>
      <c r="DO7" s="38">
        <v>51.44</v>
      </c>
      <c r="DP7" s="38">
        <v>52.4</v>
      </c>
      <c r="DQ7" s="38">
        <v>51.89</v>
      </c>
      <c r="DR7" s="38">
        <v>48.12</v>
      </c>
      <c r="DS7" s="38">
        <v>12.53</v>
      </c>
      <c r="DT7" s="38">
        <v>14.35</v>
      </c>
      <c r="DU7" s="38">
        <v>21.55</v>
      </c>
      <c r="DV7" s="38">
        <v>21.55</v>
      </c>
      <c r="DW7" s="38">
        <v>21.55</v>
      </c>
      <c r="DX7" s="38">
        <v>8.18</v>
      </c>
      <c r="DY7" s="38">
        <v>9.64</v>
      </c>
      <c r="DZ7" s="38">
        <v>11.68</v>
      </c>
      <c r="EA7" s="38">
        <v>14.01</v>
      </c>
      <c r="EB7" s="38">
        <v>14.74</v>
      </c>
      <c r="EC7" s="38">
        <v>15.89</v>
      </c>
      <c r="ED7" s="38">
        <v>0</v>
      </c>
      <c r="EE7" s="38">
        <v>0</v>
      </c>
      <c r="EF7" s="38">
        <v>0.17</v>
      </c>
      <c r="EG7" s="38">
        <v>0</v>
      </c>
      <c r="EH7" s="38">
        <v>0</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2019-03-01T04:51:01Z</cp:lastPrinted>
  <dcterms:created xsi:type="dcterms:W3CDTF">2018-12-03T08:39:00Z</dcterms:created>
  <dcterms:modified xsi:type="dcterms:W3CDTF">2019-03-01T04:51:04Z</dcterms:modified>
  <cp:category/>
</cp:coreProperties>
</file>