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lV3eZEPOx0PU6M5iqcJ8lerKVtaPEwgXBbCCp+ir7bpMtuz/KrH4cg1RwFsOjMFxg+cJQCojkKPN4P3qxwmBA==" workbookSaltValue="PRQZUuZ1ileimEC+v3nbF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<sst xmlns="http://schemas.openxmlformats.org/spreadsheetml/2006/main" count="233" uniqueCount="120">
  <si>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</si>
  <si>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</si>
  <si>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</si>
  <si>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</si>
  <si>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</si>
  <si>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</si>
  <si>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</si>
  <si>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</si>
  <si>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</si>
  <si>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</si>
  <si>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</si>
  <si>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</si>
  <si>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</si>
  <si>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</si>
  <si>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</si>
  <si>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</si>
  <si>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</si>
  <si>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</si>
  <si>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</si>
  <si>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</si>
  <si>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</si>
  <si>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</si>
  <si>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</si>
  <si>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</si>
  <si>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</si>
  <si>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</si>
  <si>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</si>
  <si>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</si>
  <si>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</si>
  <si>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</si>
  <si>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</si>
  <si>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</si>
  <si>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</si>
  <si>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</si>
  <si>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</si>
  <si>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</si>
  <si>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</si>
  <si>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</si>
  <si>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</si>
  <si>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</si>
  <si>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</si>
  <si>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</si>
  <si>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</si>
  <si>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</si>
  <si>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</si>
  <si>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</si>
  <si>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</si>
  <si>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</si>
  <si>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</si>
  <si>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</si>
  <si>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</si>
  <si>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</si>
  <si>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</si>
  <si>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</si>
  <si>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</si>
  <si>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</si>
  <si>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</si>
  <si>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</si>
  <si>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</si>
  <si>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</si>
  <si>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</si>
  <si>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</si>
  <si>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</si>
  <si>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</si>
  <si>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</si>
  <si>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</si>
  <si>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</si>
  <si>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</si>
  <si>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</si>
  <si>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</si>
  <si>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</si>
  <si>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</si>
  <si>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</si>
  <si>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</si>
  <si>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</si>
  <si>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</si>
  <si>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</si>
  <si>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</si>
  <si>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</si>
  <si>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</si>
  <si>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</si>
  <si>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</si>
  <si>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</si>
  <si>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</si>
  <si>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</si>
  <si>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</si>
  <si>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</si>
  <si>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</si>
  <si>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</si>
  <si>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</si>
  <si>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</si>
  <si>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</si>
  <si>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</si>
  <si>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</si>
  <si>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</si>
  <si>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</si>
  <si>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</si>
  <si>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</si>
  <si>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</si>
  <si>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</si>
  <si>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</si>
  <si>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</si>
  <si>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</si>
  <si>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</si>
  <si>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</si>
  <si>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</si>
  <si>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法適用</t>
  </si>
  <si>
    <t>水道事業</t>
  </si>
  <si>
    <t>末端給水事業</t>
  </si>
  <si>
    <t>A9</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</si>
  <si>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</si>
  <si>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</si>
  <si>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</si>
  <si>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</si>
  <si>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</si>
  <si>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</si>
  <si>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</si>
  <si>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当初、平成３０年度中に終わらせる計画であった災害復旧事業は、平成３１年度までずれ込む見込である。
　地震の影響による給水人口・収益の減少、災害復旧事業に伴う企業債、並びに有形固定資産の増加が見込まれる中、平成３２年度までに、今後の事業経営の中長期的な方向性を示す経営戦略の策定を目指す。</t>
    <rPh sb="1" eb="3">
      <t>トウショ</t>
    </rPh>
    <rPh sb="4" eb="6">
      <t>ヘイセイ</t>
    </rPh>
    <rPh sb="8" eb="10">
      <t>ネンド</t>
    </rPh>
    <rPh sb="10" eb="11">
      <t>チュウ</t>
    </rPh>
    <rPh sb="12" eb="13">
      <t>オ</t>
    </rPh>
    <rPh sb="17" eb="19">
      <t>ケイカク</t>
    </rPh>
    <rPh sb="23" eb="25">
      <t>サイガイ</t>
    </rPh>
    <rPh sb="25" eb="27">
      <t>フッキュウ</t>
    </rPh>
    <rPh sb="27" eb="29">
      <t>ジギョウ</t>
    </rPh>
    <rPh sb="31" eb="33">
      <t>ヘイセイ</t>
    </rPh>
    <rPh sb="35" eb="37">
      <t>ネンド</t>
    </rPh>
    <rPh sb="41" eb="42">
      <t>コ</t>
    </rPh>
    <rPh sb="43" eb="45">
      <t>ミコミ</t>
    </rPh>
    <rPh sb="51" eb="53">
      <t>ジシン</t>
    </rPh>
    <rPh sb="54" eb="56">
      <t>エイキョウ</t>
    </rPh>
    <rPh sb="59" eb="61">
      <t>キュウスイ</t>
    </rPh>
    <rPh sb="61" eb="63">
      <t>ジンコウ</t>
    </rPh>
    <rPh sb="64" eb="66">
      <t>シュウエキ</t>
    </rPh>
    <rPh sb="67" eb="69">
      <t>ゲンショウ</t>
    </rPh>
    <rPh sb="70" eb="72">
      <t>サイガイ</t>
    </rPh>
    <rPh sb="72" eb="74">
      <t>フッキュウ</t>
    </rPh>
    <rPh sb="74" eb="76">
      <t>ジギョウ</t>
    </rPh>
    <rPh sb="77" eb="78">
      <t>トモナ</t>
    </rPh>
    <rPh sb="79" eb="81">
      <t>キギョウ</t>
    </rPh>
    <rPh sb="81" eb="82">
      <t>サイ</t>
    </rPh>
    <rPh sb="83" eb="84">
      <t>ナラ</t>
    </rPh>
    <rPh sb="86" eb="88">
      <t>ユウケイ</t>
    </rPh>
    <rPh sb="88" eb="90">
      <t>コテイ</t>
    </rPh>
    <rPh sb="90" eb="92">
      <t>シサン</t>
    </rPh>
    <rPh sb="93" eb="95">
      <t>ゾウカ</t>
    </rPh>
    <rPh sb="96" eb="98">
      <t>ミコ</t>
    </rPh>
    <rPh sb="101" eb="102">
      <t>ナカ</t>
    </rPh>
    <rPh sb="103" eb="105">
      <t>ヘイセイ</t>
    </rPh>
    <rPh sb="107" eb="109">
      <t>ネンド</t>
    </rPh>
    <rPh sb="113" eb="115">
      <t>コンゴ</t>
    </rPh>
    <rPh sb="116" eb="118">
      <t>ジギョウ</t>
    </rPh>
    <rPh sb="118" eb="120">
      <t>ケイエイ</t>
    </rPh>
    <rPh sb="121" eb="125">
      <t>チュウチョウキテキ</t>
    </rPh>
    <rPh sb="126" eb="129">
      <t>ホウコウセイ</t>
    </rPh>
    <rPh sb="130" eb="131">
      <t>シメ</t>
    </rPh>
    <rPh sb="132" eb="134">
      <t>ケイエイ</t>
    </rPh>
    <rPh sb="134" eb="136">
      <t>センリャク</t>
    </rPh>
    <rPh sb="137" eb="139">
      <t>サクテイ</t>
    </rPh>
    <rPh sb="140" eb="142">
      <t>メザ</t>
    </rPh>
    <phoneticPr fontId="4"/>
  </si>
  <si>
    <t>　現在、熊本地震により被災した施設の大部分は、復旧にあわせて更新を行っている。しかし、未だ耐用年数を超えた施設が数多く見受けられるため、経営に与える影響等を考慮しながら、計画的な整備を行っていく。</t>
    <rPh sb="1" eb="3">
      <t>ゲンザイ</t>
    </rPh>
    <rPh sb="4" eb="6">
      <t>クマモト</t>
    </rPh>
    <rPh sb="6" eb="8">
      <t>ジシン</t>
    </rPh>
    <rPh sb="11" eb="13">
      <t>ヒサイ</t>
    </rPh>
    <rPh sb="15" eb="17">
      <t>シセツ</t>
    </rPh>
    <rPh sb="18" eb="21">
      <t>ダイブブン</t>
    </rPh>
    <rPh sb="23" eb="25">
      <t>フッキュウ</t>
    </rPh>
    <rPh sb="30" eb="32">
      <t>コウシン</t>
    </rPh>
    <rPh sb="33" eb="34">
      <t>オコナ</t>
    </rPh>
    <rPh sb="43" eb="44">
      <t>イマ</t>
    </rPh>
    <rPh sb="45" eb="47">
      <t>タイヨウ</t>
    </rPh>
    <rPh sb="47" eb="49">
      <t>ネンスウ</t>
    </rPh>
    <rPh sb="50" eb="51">
      <t>コ</t>
    </rPh>
    <rPh sb="53" eb="55">
      <t>シセツ</t>
    </rPh>
    <rPh sb="56" eb="58">
      <t>カズオオ</t>
    </rPh>
    <rPh sb="59" eb="61">
      <t>ミウ</t>
    </rPh>
    <rPh sb="68" eb="70">
      <t>ケイエイ</t>
    </rPh>
    <rPh sb="71" eb="72">
      <t>アタ</t>
    </rPh>
    <rPh sb="74" eb="77">
      <t>エイキョウトウ</t>
    </rPh>
    <rPh sb="78" eb="80">
      <t>コウリョ</t>
    </rPh>
    <rPh sb="85" eb="88">
      <t>ケイカクテキ</t>
    </rPh>
    <rPh sb="89" eb="91">
      <t>セイビ</t>
    </rPh>
    <rPh sb="92" eb="93">
      <t>オコナ</t>
    </rPh>
    <phoneticPr fontId="4"/>
  </si>
  <si>
    <t>　熊本地震からの復旧・復興は徐々に進んでいるものの、未だ道半ばである。
　平成２８年度以降の分析数値は、地震の影響で一部異常値があると考えられることから、今後の推移を注視する必要がある。なお、各表の分析は次のとおりである。
　③平成２９年度の流動比率の変動は、未払消費税の計上による流動負債の増額によるもの。
　④企業債残高対給水収益比率は災害復旧事業に伴う企業債借入によるもの。
　⑤平成２８年度の料金回収率の減少は一時料金を徴収できない時期があったことや、給水人口の減少によるもの。
　⑥平成２８年度の給水原価の上昇は災害復旧費用の増加や、有収水量の減少によるもの。
　現在、アセットマネジメントの策定を行っており、その結果を経営戦略、並びに水道ビジョンのフォローアップにつなげていく。</t>
    <rPh sb="1" eb="3">
      <t>クマモト</t>
    </rPh>
    <rPh sb="3" eb="5">
      <t>ジシン</t>
    </rPh>
    <rPh sb="8" eb="10">
      <t>フッキュウ</t>
    </rPh>
    <rPh sb="11" eb="13">
      <t>フッコウ</t>
    </rPh>
    <rPh sb="14" eb="16">
      <t>ジョジョ</t>
    </rPh>
    <rPh sb="17" eb="18">
      <t>スス</t>
    </rPh>
    <rPh sb="26" eb="27">
      <t>イマ</t>
    </rPh>
    <rPh sb="28" eb="29">
      <t>ミチ</t>
    </rPh>
    <rPh sb="29" eb="30">
      <t>ナカ</t>
    </rPh>
    <rPh sb="37" eb="39">
      <t>ヘイセイ</t>
    </rPh>
    <rPh sb="41" eb="43">
      <t>ネンド</t>
    </rPh>
    <rPh sb="43" eb="45">
      <t>イコウ</t>
    </rPh>
    <rPh sb="46" eb="48">
      <t>ブンセキ</t>
    </rPh>
    <rPh sb="48" eb="50">
      <t>スウチ</t>
    </rPh>
    <rPh sb="52" eb="54">
      <t>ジシン</t>
    </rPh>
    <rPh sb="55" eb="57">
      <t>エイキョウ</t>
    </rPh>
    <rPh sb="58" eb="60">
      <t>イチブ</t>
    </rPh>
    <rPh sb="60" eb="63">
      <t>イジョウチ</t>
    </rPh>
    <rPh sb="67" eb="68">
      <t>カンガ</t>
    </rPh>
    <rPh sb="77" eb="79">
      <t>コンゴ</t>
    </rPh>
    <rPh sb="80" eb="82">
      <t>スイイ</t>
    </rPh>
    <rPh sb="83" eb="85">
      <t>チュウシ</t>
    </rPh>
    <rPh sb="87" eb="89">
      <t>ヒツヨウ</t>
    </rPh>
    <rPh sb="96" eb="98">
      <t>カクヒョウ</t>
    </rPh>
    <rPh sb="99" eb="101">
      <t>ブンセキ</t>
    </rPh>
    <rPh sb="102" eb="103">
      <t>ツギ</t>
    </rPh>
    <rPh sb="114" eb="116">
      <t>ヘイセイ</t>
    </rPh>
    <rPh sb="118" eb="120">
      <t>ネンド</t>
    </rPh>
    <rPh sb="121" eb="123">
      <t>リュウドウ</t>
    </rPh>
    <rPh sb="123" eb="125">
      <t>ヒリツ</t>
    </rPh>
    <rPh sb="157" eb="159">
      <t>キギョウ</t>
    </rPh>
    <rPh sb="159" eb="160">
      <t>サイ</t>
    </rPh>
    <rPh sb="160" eb="162">
      <t>ザンダカ</t>
    </rPh>
    <rPh sb="162" eb="163">
      <t>タイ</t>
    </rPh>
    <rPh sb="163" eb="165">
      <t>キュウスイ</t>
    </rPh>
    <rPh sb="165" eb="167">
      <t>シュウエキ</t>
    </rPh>
    <rPh sb="167" eb="169">
      <t>ヒリツ</t>
    </rPh>
    <rPh sb="193" eb="195">
      <t>ヘイセイ</t>
    </rPh>
    <rPh sb="197" eb="199">
      <t>ネンド</t>
    </rPh>
    <rPh sb="200" eb="202">
      <t>リョウキン</t>
    </rPh>
    <rPh sb="202" eb="204">
      <t>カイシュウ</t>
    </rPh>
    <rPh sb="204" eb="205">
      <t>リツ</t>
    </rPh>
    <rPh sb="206" eb="208">
      <t>ゲンショウ</t>
    </rPh>
    <rPh sb="209" eb="211">
      <t>イチジ</t>
    </rPh>
    <rPh sb="211" eb="213">
      <t>リョウキン</t>
    </rPh>
    <rPh sb="214" eb="216">
      <t>チョウシュウ</t>
    </rPh>
    <rPh sb="220" eb="222">
      <t>ジキ</t>
    </rPh>
    <rPh sb="230" eb="232">
      <t>キュウスイ</t>
    </rPh>
    <rPh sb="232" eb="234">
      <t>ジンコウ</t>
    </rPh>
    <rPh sb="235" eb="237">
      <t>ゲンショウ</t>
    </rPh>
    <rPh sb="246" eb="248">
      <t>ヘイセイ</t>
    </rPh>
    <rPh sb="250" eb="252">
      <t>ネンド</t>
    </rPh>
    <rPh sb="253" eb="255">
      <t>キュウスイ</t>
    </rPh>
    <rPh sb="255" eb="257">
      <t>ゲンカ</t>
    </rPh>
    <rPh sb="258" eb="260">
      <t>ジョウショウ</t>
    </rPh>
    <rPh sb="261" eb="263">
      <t>サイガイ</t>
    </rPh>
    <rPh sb="263" eb="265">
      <t>フッキュウ</t>
    </rPh>
    <rPh sb="265" eb="267">
      <t>ヒヨウ</t>
    </rPh>
    <rPh sb="268" eb="270">
      <t>ゾウカ</t>
    </rPh>
    <rPh sb="272" eb="273">
      <t>ユウ</t>
    </rPh>
    <rPh sb="273" eb="274">
      <t>シュウ</t>
    </rPh>
    <rPh sb="274" eb="276">
      <t>スイリョウ</t>
    </rPh>
    <rPh sb="277" eb="279">
      <t>ゲンショウ</t>
    </rPh>
    <rPh sb="287" eb="289">
      <t>ゲンザイ</t>
    </rPh>
    <rPh sb="301" eb="303">
      <t>サクテイ</t>
    </rPh>
    <rPh sb="304" eb="305">
      <t>オコナ</t>
    </rPh>
    <rPh sb="312" eb="314">
      <t>ケッカ</t>
    </rPh>
    <rPh sb="315" eb="317">
      <t>ケイエイ</t>
    </rPh>
    <rPh sb="317" eb="319">
      <t>センリャク</t>
    </rPh>
    <rPh sb="320" eb="321">
      <t>ナラ</t>
    </rPh>
    <rPh sb="323" eb="325">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</si>
</sst>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3B-4C15-977E-5EB136D18EBA}"/>
            </c:ext>
          </c:extLst>
        </c:ser>
        <c:dLbls>
          <c:showLegendKey val="0"/>
          <c:showVal val="0"/>
          <c:showCatName val="0"/>
          <c:showSerName val="0"/>
          <c:showPercent val="0"/>
          <c:showBubbleSize val="0"/>
        </c:dLbls>
        <c:gapWidth val="150"/>
        <c:axId val="167663104"/>
        <c:axId val="1676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BE3B-4C15-977E-5EB136D18EBA}"/>
            </c:ext>
          </c:extLst>
        </c:ser>
        <c:dLbls>
          <c:showLegendKey val="0"/>
          <c:showVal val="0"/>
          <c:showCatName val="0"/>
          <c:showSerName val="0"/>
          <c:showPercent val="0"/>
          <c:showBubbleSize val="0"/>
        </c:dLbls>
        <c:marker val="1"/>
        <c:smooth val="0"/>
        <c:axId val="167663104"/>
        <c:axId val="167665024"/>
      </c:lineChart>
      <c:dateAx>
        <c:axId val="167663104"/>
        <c:scaling>
          <c:orientation val="minMax"/>
        </c:scaling>
        <c:delete val="1"/>
        <c:axPos val="b"/>
        <c:numFmt formatCode="ge" sourceLinked="1"/>
        <c:majorTickMark val="none"/>
        <c:minorTickMark val="none"/>
        <c:tickLblPos val="none"/>
        <c:crossAx val="167665024"/>
        <c:crosses val="autoZero"/>
        <c:auto val="1"/>
        <c:lblOffset val="100"/>
        <c:baseTimeUnit val="years"/>
      </c:dateAx>
      <c:valAx>
        <c:axId val="1676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19.3</c:v>
                </c:pt>
                <c:pt idx="1">
                  <c:v>18.84</c:v>
                </c:pt>
                <c:pt idx="2">
                  <c:v>19.86</c:v>
                </c:pt>
                <c:pt idx="3">
                  <c:v>8.93</c:v>
                </c:pt>
                <c:pt idx="4">
                  <c:v>11.7</c:v>
                </c:pt>
              </c:numCache>
            </c:numRef>
          </c:val>
          <c:extLst xmlns:c16r2="http://schemas.microsoft.com/office/drawing/2015/06/chart">
            <c:ext xmlns:c16="http://schemas.microsoft.com/office/drawing/2014/chart" uri="{C3380CC4-5D6E-409C-BE32-E72D297353CC}">
              <c16:uniqueId val="{00000000-036B-4D4A-A00F-BDAA6527D033}"/>
            </c:ext>
          </c:extLst>
        </c:ser>
        <c:dLbls>
          <c:showLegendKey val="0"/>
          <c:showVal val="0"/>
          <c:showCatName val="0"/>
          <c:showSerName val="0"/>
          <c:showPercent val="0"/>
          <c:showBubbleSize val="0"/>
        </c:dLbls>
        <c:gapWidth val="150"/>
        <c:axId val="173258240"/>
        <c:axId val="17326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036B-4D4A-A00F-BDAA6527D033}"/>
            </c:ext>
          </c:extLst>
        </c:ser>
        <c:dLbls>
          <c:showLegendKey val="0"/>
          <c:showVal val="0"/>
          <c:showCatName val="0"/>
          <c:showSerName val="0"/>
          <c:showPercent val="0"/>
          <c:showBubbleSize val="0"/>
        </c:dLbls>
        <c:marker val="1"/>
        <c:smooth val="0"/>
        <c:axId val="173258240"/>
        <c:axId val="173260160"/>
      </c:lineChart>
      <c:dateAx>
        <c:axId val="173258240"/>
        <c:scaling>
          <c:orientation val="minMax"/>
        </c:scaling>
        <c:delete val="1"/>
        <c:axPos val="b"/>
        <c:numFmt formatCode="ge" sourceLinked="1"/>
        <c:majorTickMark val="none"/>
        <c:minorTickMark val="none"/>
        <c:tickLblPos val="none"/>
        <c:crossAx val="173260160"/>
        <c:crosses val="autoZero"/>
        <c:auto val="1"/>
        <c:lblOffset val="100"/>
        <c:baseTimeUnit val="years"/>
      </c:dateAx>
      <c:valAx>
        <c:axId val="1732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94</c:v>
                </c:pt>
                <c:pt idx="3">
                  <c:v>90</c:v>
                </c:pt>
                <c:pt idx="4">
                  <c:v>90</c:v>
                </c:pt>
              </c:numCache>
            </c:numRef>
          </c:val>
          <c:extLst xmlns:c16r2="http://schemas.microsoft.com/office/drawing/2015/06/chart">
            <c:ext xmlns:c16="http://schemas.microsoft.com/office/drawing/2014/chart" uri="{C3380CC4-5D6E-409C-BE32-E72D297353CC}">
              <c16:uniqueId val="{00000000-8550-4908-9380-22BF1A4C05E1}"/>
            </c:ext>
          </c:extLst>
        </c:ser>
        <c:dLbls>
          <c:showLegendKey val="0"/>
          <c:showVal val="0"/>
          <c:showCatName val="0"/>
          <c:showSerName val="0"/>
          <c:showPercent val="0"/>
          <c:showBubbleSize val="0"/>
        </c:dLbls>
        <c:gapWidth val="150"/>
        <c:axId val="174413696"/>
        <c:axId val="1744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8550-4908-9380-22BF1A4C05E1}"/>
            </c:ext>
          </c:extLst>
        </c:ser>
        <c:dLbls>
          <c:showLegendKey val="0"/>
          <c:showVal val="0"/>
          <c:showCatName val="0"/>
          <c:showSerName val="0"/>
          <c:showPercent val="0"/>
          <c:showBubbleSize val="0"/>
        </c:dLbls>
        <c:marker val="1"/>
        <c:smooth val="0"/>
        <c:axId val="174413696"/>
        <c:axId val="174415872"/>
      </c:lineChart>
      <c:dateAx>
        <c:axId val="174413696"/>
        <c:scaling>
          <c:orientation val="minMax"/>
        </c:scaling>
        <c:delete val="1"/>
        <c:axPos val="b"/>
        <c:numFmt formatCode="ge" sourceLinked="1"/>
        <c:majorTickMark val="none"/>
        <c:minorTickMark val="none"/>
        <c:tickLblPos val="none"/>
        <c:crossAx val="174415872"/>
        <c:crosses val="autoZero"/>
        <c:auto val="1"/>
        <c:lblOffset val="100"/>
        <c:baseTimeUnit val="years"/>
      </c:dateAx>
      <c:valAx>
        <c:axId val="1744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128.16999999999999</c:v>
                </c:pt>
                <c:pt idx="1">
                  <c:v>115.69</c:v>
                </c:pt>
                <c:pt idx="2">
                  <c:v>128.04</c:v>
                </c:pt>
                <c:pt idx="3">
                  <c:v>88.41</c:v>
                </c:pt>
                <c:pt idx="4">
                  <c:v>154.41</c:v>
                </c:pt>
              </c:numCache>
            </c:numRef>
          </c:val>
          <c:extLst xmlns:c16r2="http://schemas.microsoft.com/office/drawing/2015/06/chart">
            <c:ext xmlns:c16="http://schemas.microsoft.com/office/drawing/2014/chart" uri="{C3380CC4-5D6E-409C-BE32-E72D297353CC}">
              <c16:uniqueId val="{00000000-B773-4C87-BE79-D5586A503F9A}"/>
            </c:ext>
          </c:extLst>
        </c:ser>
        <c:dLbls>
          <c:showLegendKey val="0"/>
          <c:showVal val="0"/>
          <c:showCatName val="0"/>
          <c:showSerName val="0"/>
          <c:showPercent val="0"/>
          <c:showBubbleSize val="0"/>
        </c:dLbls>
        <c:gapWidth val="150"/>
        <c:axId val="167696256"/>
        <c:axId val="1718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B773-4C87-BE79-D5586A503F9A}"/>
            </c:ext>
          </c:extLst>
        </c:ser>
        <c:dLbls>
          <c:showLegendKey val="0"/>
          <c:showVal val="0"/>
          <c:showCatName val="0"/>
          <c:showSerName val="0"/>
          <c:showPercent val="0"/>
          <c:showBubbleSize val="0"/>
        </c:dLbls>
        <c:marker val="1"/>
        <c:smooth val="0"/>
        <c:axId val="167696256"/>
        <c:axId val="171843584"/>
      </c:lineChart>
      <c:dateAx>
        <c:axId val="167696256"/>
        <c:scaling>
          <c:orientation val="minMax"/>
        </c:scaling>
        <c:delete val="1"/>
        <c:axPos val="b"/>
        <c:numFmt formatCode="ge" sourceLinked="1"/>
        <c:majorTickMark val="none"/>
        <c:minorTickMark val="none"/>
        <c:tickLblPos val="none"/>
        <c:crossAx val="171843584"/>
        <c:crosses val="autoZero"/>
        <c:auto val="1"/>
        <c:lblOffset val="100"/>
        <c:baseTimeUnit val="years"/>
      </c:dateAx>
      <c:valAx>
        <c:axId val="17184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6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45.16</c:v>
                </c:pt>
                <c:pt idx="1">
                  <c:v>60.27</c:v>
                </c:pt>
                <c:pt idx="2">
                  <c:v>59.49</c:v>
                </c:pt>
                <c:pt idx="3">
                  <c:v>61.26</c:v>
                </c:pt>
                <c:pt idx="4">
                  <c:v>62.98</c:v>
                </c:pt>
              </c:numCache>
            </c:numRef>
          </c:val>
          <c:extLst xmlns:c16r2="http://schemas.microsoft.com/office/drawing/2015/06/chart">
            <c:ext xmlns:c16="http://schemas.microsoft.com/office/drawing/2014/chart" uri="{C3380CC4-5D6E-409C-BE32-E72D297353CC}">
              <c16:uniqueId val="{00000000-2453-43CF-93E1-F1AF9F058167}"/>
            </c:ext>
          </c:extLst>
        </c:ser>
        <c:dLbls>
          <c:showLegendKey val="0"/>
          <c:showVal val="0"/>
          <c:showCatName val="0"/>
          <c:showSerName val="0"/>
          <c:showPercent val="0"/>
          <c:showBubbleSize val="0"/>
        </c:dLbls>
        <c:gapWidth val="150"/>
        <c:axId val="171866368"/>
        <c:axId val="1718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2453-43CF-93E1-F1AF9F058167}"/>
            </c:ext>
          </c:extLst>
        </c:ser>
        <c:dLbls>
          <c:showLegendKey val="0"/>
          <c:showVal val="0"/>
          <c:showCatName val="0"/>
          <c:showSerName val="0"/>
          <c:showPercent val="0"/>
          <c:showBubbleSize val="0"/>
        </c:dLbls>
        <c:marker val="1"/>
        <c:smooth val="0"/>
        <c:axId val="171866368"/>
        <c:axId val="171872640"/>
      </c:lineChart>
      <c:dateAx>
        <c:axId val="171866368"/>
        <c:scaling>
          <c:orientation val="minMax"/>
        </c:scaling>
        <c:delete val="1"/>
        <c:axPos val="b"/>
        <c:numFmt formatCode="ge" sourceLinked="1"/>
        <c:majorTickMark val="none"/>
        <c:minorTickMark val="none"/>
        <c:tickLblPos val="none"/>
        <c:crossAx val="171872640"/>
        <c:crosses val="autoZero"/>
        <c:auto val="1"/>
        <c:lblOffset val="100"/>
        <c:baseTimeUnit val="years"/>
      </c:dateAx>
      <c:valAx>
        <c:axId val="1718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72.17</c:v>
                </c:pt>
                <c:pt idx="1">
                  <c:v>72.17</c:v>
                </c:pt>
                <c:pt idx="2">
                  <c:v>16.84</c:v>
                </c:pt>
                <c:pt idx="3">
                  <c:v>16.84</c:v>
                </c:pt>
                <c:pt idx="4">
                  <c:v>16.84</c:v>
                </c:pt>
              </c:numCache>
            </c:numRef>
          </c:val>
          <c:extLst xmlns:c16r2="http://schemas.microsoft.com/office/drawing/2015/06/chart">
            <c:ext xmlns:c16="http://schemas.microsoft.com/office/drawing/2014/chart" uri="{C3380CC4-5D6E-409C-BE32-E72D297353CC}">
              <c16:uniqueId val="{00000000-CE7E-4E94-8EB4-4DCA92A62B42}"/>
            </c:ext>
          </c:extLst>
        </c:ser>
        <c:dLbls>
          <c:showLegendKey val="0"/>
          <c:showVal val="0"/>
          <c:showCatName val="0"/>
          <c:showSerName val="0"/>
          <c:showPercent val="0"/>
          <c:showBubbleSize val="0"/>
        </c:dLbls>
        <c:gapWidth val="150"/>
        <c:axId val="171901312"/>
        <c:axId val="17190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CE7E-4E94-8EB4-4DCA92A62B42}"/>
            </c:ext>
          </c:extLst>
        </c:ser>
        <c:dLbls>
          <c:showLegendKey val="0"/>
          <c:showVal val="0"/>
          <c:showCatName val="0"/>
          <c:showSerName val="0"/>
          <c:showPercent val="0"/>
          <c:showBubbleSize val="0"/>
        </c:dLbls>
        <c:marker val="1"/>
        <c:smooth val="0"/>
        <c:axId val="171901312"/>
        <c:axId val="171903232"/>
      </c:lineChart>
      <c:dateAx>
        <c:axId val="171901312"/>
        <c:scaling>
          <c:orientation val="minMax"/>
        </c:scaling>
        <c:delete val="1"/>
        <c:axPos val="b"/>
        <c:numFmt formatCode="ge" sourceLinked="1"/>
        <c:majorTickMark val="none"/>
        <c:minorTickMark val="none"/>
        <c:tickLblPos val="none"/>
        <c:crossAx val="171903232"/>
        <c:crosses val="autoZero"/>
        <c:auto val="1"/>
        <c:lblOffset val="100"/>
        <c:baseTimeUnit val="years"/>
      </c:dateAx>
      <c:valAx>
        <c:axId val="1719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89-469C-A040-9775DE2DF6A2}"/>
            </c:ext>
          </c:extLst>
        </c:ser>
        <c:dLbls>
          <c:showLegendKey val="0"/>
          <c:showVal val="0"/>
          <c:showCatName val="0"/>
          <c:showSerName val="0"/>
          <c:showPercent val="0"/>
          <c:showBubbleSize val="0"/>
        </c:dLbls>
        <c:gapWidth val="150"/>
        <c:axId val="171947136"/>
        <c:axId val="1719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2889-469C-A040-9775DE2DF6A2}"/>
            </c:ext>
          </c:extLst>
        </c:ser>
        <c:dLbls>
          <c:showLegendKey val="0"/>
          <c:showVal val="0"/>
          <c:showCatName val="0"/>
          <c:showSerName val="0"/>
          <c:showPercent val="0"/>
          <c:showBubbleSize val="0"/>
        </c:dLbls>
        <c:marker val="1"/>
        <c:smooth val="0"/>
        <c:axId val="171947136"/>
        <c:axId val="171949056"/>
      </c:lineChart>
      <c:dateAx>
        <c:axId val="171947136"/>
        <c:scaling>
          <c:orientation val="minMax"/>
        </c:scaling>
        <c:delete val="1"/>
        <c:axPos val="b"/>
        <c:numFmt formatCode="ge" sourceLinked="1"/>
        <c:majorTickMark val="none"/>
        <c:minorTickMark val="none"/>
        <c:tickLblPos val="none"/>
        <c:crossAx val="171949056"/>
        <c:crosses val="autoZero"/>
        <c:auto val="1"/>
        <c:lblOffset val="100"/>
        <c:baseTimeUnit val="years"/>
      </c:dateAx>
      <c:valAx>
        <c:axId val="17194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9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3427.86</c:v>
                </c:pt>
                <c:pt idx="2">
                  <c:v>40893.69</c:v>
                </c:pt>
                <c:pt idx="3">
                  <c:v>46655.22</c:v>
                </c:pt>
                <c:pt idx="4">
                  <c:v>15310.51</c:v>
                </c:pt>
              </c:numCache>
            </c:numRef>
          </c:val>
          <c:extLst xmlns:c16r2="http://schemas.microsoft.com/office/drawing/2015/06/chart">
            <c:ext xmlns:c16="http://schemas.microsoft.com/office/drawing/2014/chart" uri="{C3380CC4-5D6E-409C-BE32-E72D297353CC}">
              <c16:uniqueId val="{00000000-8D4F-4055-AA4F-641185AACE25}"/>
            </c:ext>
          </c:extLst>
        </c:ser>
        <c:dLbls>
          <c:showLegendKey val="0"/>
          <c:showVal val="0"/>
          <c:showCatName val="0"/>
          <c:showSerName val="0"/>
          <c:showPercent val="0"/>
          <c:showBubbleSize val="0"/>
        </c:dLbls>
        <c:gapWidth val="150"/>
        <c:axId val="173102976"/>
        <c:axId val="1731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8D4F-4055-AA4F-641185AACE25}"/>
            </c:ext>
          </c:extLst>
        </c:ser>
        <c:dLbls>
          <c:showLegendKey val="0"/>
          <c:showVal val="0"/>
          <c:showCatName val="0"/>
          <c:showSerName val="0"/>
          <c:showPercent val="0"/>
          <c:showBubbleSize val="0"/>
        </c:dLbls>
        <c:marker val="1"/>
        <c:smooth val="0"/>
        <c:axId val="173102976"/>
        <c:axId val="173109248"/>
      </c:lineChart>
      <c:dateAx>
        <c:axId val="173102976"/>
        <c:scaling>
          <c:orientation val="minMax"/>
        </c:scaling>
        <c:delete val="1"/>
        <c:axPos val="b"/>
        <c:numFmt formatCode="ge" sourceLinked="1"/>
        <c:majorTickMark val="none"/>
        <c:minorTickMark val="none"/>
        <c:tickLblPos val="none"/>
        <c:crossAx val="173109248"/>
        <c:crosses val="autoZero"/>
        <c:auto val="1"/>
        <c:lblOffset val="100"/>
        <c:baseTimeUnit val="years"/>
      </c:dateAx>
      <c:valAx>
        <c:axId val="17310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1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formatCode="#,##0.00;&quot;△&quot;#,##0.00;&quot;-&quot;">
                  <c:v>600.07000000000005</c:v>
                </c:pt>
                <c:pt idx="4" formatCode="#,##0.00;&quot;△&quot;#,##0.00;&quot;-&quot;">
                  <c:v>559.4</c:v>
                </c:pt>
              </c:numCache>
            </c:numRef>
          </c:val>
          <c:extLst xmlns:c16r2="http://schemas.microsoft.com/office/drawing/2015/06/chart">
            <c:ext xmlns:c16="http://schemas.microsoft.com/office/drawing/2014/chart" uri="{C3380CC4-5D6E-409C-BE32-E72D297353CC}">
              <c16:uniqueId val="{00000000-0507-4439-9121-A14709A7105E}"/>
            </c:ext>
          </c:extLst>
        </c:ser>
        <c:dLbls>
          <c:showLegendKey val="0"/>
          <c:showVal val="0"/>
          <c:showCatName val="0"/>
          <c:showSerName val="0"/>
          <c:showPercent val="0"/>
          <c:showBubbleSize val="0"/>
        </c:dLbls>
        <c:gapWidth val="150"/>
        <c:axId val="173142784"/>
        <c:axId val="1731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0507-4439-9121-A14709A7105E}"/>
            </c:ext>
          </c:extLst>
        </c:ser>
        <c:dLbls>
          <c:showLegendKey val="0"/>
          <c:showVal val="0"/>
          <c:showCatName val="0"/>
          <c:showSerName val="0"/>
          <c:showPercent val="0"/>
          <c:showBubbleSize val="0"/>
        </c:dLbls>
        <c:marker val="1"/>
        <c:smooth val="0"/>
        <c:axId val="173142784"/>
        <c:axId val="173144704"/>
      </c:lineChart>
      <c:dateAx>
        <c:axId val="173142784"/>
        <c:scaling>
          <c:orientation val="minMax"/>
        </c:scaling>
        <c:delete val="1"/>
        <c:axPos val="b"/>
        <c:numFmt formatCode="ge" sourceLinked="1"/>
        <c:majorTickMark val="none"/>
        <c:minorTickMark val="none"/>
        <c:tickLblPos val="none"/>
        <c:crossAx val="173144704"/>
        <c:crosses val="autoZero"/>
        <c:auto val="1"/>
        <c:lblOffset val="100"/>
        <c:baseTimeUnit val="years"/>
      </c:dateAx>
      <c:valAx>
        <c:axId val="17314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1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128.11000000000001</c:v>
                </c:pt>
                <c:pt idx="1">
                  <c:v>117.19</c:v>
                </c:pt>
                <c:pt idx="2">
                  <c:v>131.09</c:v>
                </c:pt>
                <c:pt idx="3">
                  <c:v>11.19</c:v>
                </c:pt>
                <c:pt idx="4">
                  <c:v>66.67</c:v>
                </c:pt>
              </c:numCache>
            </c:numRef>
          </c:val>
          <c:extLst xmlns:c16r2="http://schemas.microsoft.com/office/drawing/2015/06/chart">
            <c:ext xmlns:c16="http://schemas.microsoft.com/office/drawing/2014/chart" uri="{C3380CC4-5D6E-409C-BE32-E72D297353CC}">
              <c16:uniqueId val="{00000000-A6A9-420A-8E16-58D897626BF2}"/>
            </c:ext>
          </c:extLst>
        </c:ser>
        <c:dLbls>
          <c:showLegendKey val="0"/>
          <c:showVal val="0"/>
          <c:showCatName val="0"/>
          <c:showSerName val="0"/>
          <c:showPercent val="0"/>
          <c:showBubbleSize val="0"/>
        </c:dLbls>
        <c:gapWidth val="150"/>
        <c:axId val="173179648"/>
        <c:axId val="17318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A6A9-420A-8E16-58D897626BF2}"/>
            </c:ext>
          </c:extLst>
        </c:ser>
        <c:dLbls>
          <c:showLegendKey val="0"/>
          <c:showVal val="0"/>
          <c:showCatName val="0"/>
          <c:showSerName val="0"/>
          <c:showPercent val="0"/>
          <c:showBubbleSize val="0"/>
        </c:dLbls>
        <c:marker val="1"/>
        <c:smooth val="0"/>
        <c:axId val="173179648"/>
        <c:axId val="173181568"/>
      </c:lineChart>
      <c:dateAx>
        <c:axId val="173179648"/>
        <c:scaling>
          <c:orientation val="minMax"/>
        </c:scaling>
        <c:delete val="1"/>
        <c:axPos val="b"/>
        <c:numFmt formatCode="ge" sourceLinked="1"/>
        <c:majorTickMark val="none"/>
        <c:minorTickMark val="none"/>
        <c:tickLblPos val="none"/>
        <c:crossAx val="173181568"/>
        <c:crosses val="autoZero"/>
        <c:auto val="1"/>
        <c:lblOffset val="100"/>
        <c:baseTimeUnit val="years"/>
      </c:dateAx>
      <c:valAx>
        <c:axId val="1731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91.99</c:v>
                </c:pt>
                <c:pt idx="1">
                  <c:v>103.47</c:v>
                </c:pt>
                <c:pt idx="2">
                  <c:v>94.66</c:v>
                </c:pt>
                <c:pt idx="3">
                  <c:v>1042.75</c:v>
                </c:pt>
                <c:pt idx="4">
                  <c:v>194.7</c:v>
                </c:pt>
              </c:numCache>
            </c:numRef>
          </c:val>
          <c:extLst xmlns:c16r2="http://schemas.microsoft.com/office/drawing/2015/06/chart">
            <c:ext xmlns:c16="http://schemas.microsoft.com/office/drawing/2014/chart" uri="{C3380CC4-5D6E-409C-BE32-E72D297353CC}">
              <c16:uniqueId val="{00000000-B3E1-4EA3-BC3A-668C7E429B0E}"/>
            </c:ext>
          </c:extLst>
        </c:ser>
        <c:dLbls>
          <c:showLegendKey val="0"/>
          <c:showVal val="0"/>
          <c:showCatName val="0"/>
          <c:showSerName val="0"/>
          <c:showPercent val="0"/>
          <c:showBubbleSize val="0"/>
        </c:dLbls>
        <c:gapWidth val="150"/>
        <c:axId val="173216896"/>
        <c:axId val="1732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B3E1-4EA3-BC3A-668C7E429B0E}"/>
            </c:ext>
          </c:extLst>
        </c:ser>
        <c:dLbls>
          <c:showLegendKey val="0"/>
          <c:showVal val="0"/>
          <c:showCatName val="0"/>
          <c:showSerName val="0"/>
          <c:showPercent val="0"/>
          <c:showBubbleSize val="0"/>
        </c:dLbls>
        <c:marker val="1"/>
        <c:smooth val="0"/>
        <c:axId val="173216896"/>
        <c:axId val="173218816"/>
      </c:lineChart>
      <c:dateAx>
        <c:axId val="173216896"/>
        <c:scaling>
          <c:orientation val="minMax"/>
        </c:scaling>
        <c:delete val="1"/>
        <c:axPos val="b"/>
        <c:numFmt formatCode="ge" sourceLinked="1"/>
        <c:majorTickMark val="none"/>
        <c:minorTickMark val="none"/>
        <c:tickLblPos val="none"/>
        <c:crossAx val="173218816"/>
        <c:crosses val="autoZero"/>
        <c:auto val="1"/>
        <c:lblOffset val="100"/>
        <c:baseTimeUnit val="years"/>
      </c:dateAx>
      <c:valAx>
        <c:axId val="1732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0"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南阿蘇村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A9</v>
      </c>
      <c r="X8" s="58"/>
      <c r="Y8" s="58"/>
      <c r="Z8" s="58"/>
      <c r="AA8" s="58"/>
      <c r="AB8" s="58"/>
      <c r="AC8" s="58"/>
      <c r="AD8" s="58" t="str">
        <f>データ!$M$6</f>
        <v>自治体職員</v>
      </c>
      <c r="AE8" s="58"/>
      <c r="AF8" s="58"/>
      <c r="AG8" s="58"/>
      <c r="AH8" s="58"/>
      <c r="AI8" s="58"/>
      <c r="AJ8" s="58"/>
      <c r="AK8" s="4"/>
      <c r="AL8" s="59">
        <f>データ!$R$6</f>
        <v>10846</v>
      </c>
      <c r="AM8" s="59"/>
      <c r="AN8" s="59"/>
      <c r="AO8" s="59"/>
      <c r="AP8" s="59"/>
      <c r="AQ8" s="59"/>
      <c r="AR8" s="59"/>
      <c r="AS8" s="59"/>
      <c r="AT8" s="50">
        <f>データ!$S$6</f>
        <v>137.32</v>
      </c>
      <c r="AU8" s="51"/>
      <c r="AV8" s="51"/>
      <c r="AW8" s="51"/>
      <c r="AX8" s="51"/>
      <c r="AY8" s="51"/>
      <c r="AZ8" s="51"/>
      <c r="BA8" s="51"/>
      <c r="BB8" s="52">
        <f>データ!$T$6</f>
        <v>78.98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87.21</v>
      </c>
      <c r="J10" s="51"/>
      <c r="K10" s="51"/>
      <c r="L10" s="51"/>
      <c r="M10" s="51"/>
      <c r="N10" s="51"/>
      <c r="O10" s="62"/>
      <c r="P10" s="52">
        <f>データ!$P$6</f>
        <v>6.15</v>
      </c>
      <c r="Q10" s="52"/>
      <c r="R10" s="52"/>
      <c r="S10" s="52"/>
      <c r="T10" s="52"/>
      <c r="U10" s="52"/>
      <c r="V10" s="52"/>
      <c r="W10" s="59">
        <f>データ!$Q$6</f>
        <v>2160</v>
      </c>
      <c r="X10" s="59"/>
      <c r="Y10" s="59"/>
      <c r="Z10" s="59"/>
      <c r="AA10" s="59"/>
      <c r="AB10" s="59"/>
      <c r="AC10" s="59"/>
      <c r="AD10" s="2"/>
      <c r="AE10" s="2"/>
      <c r="AF10" s="2"/>
      <c r="AG10" s="2"/>
      <c r="AH10" s="4"/>
      <c r="AI10" s="4"/>
      <c r="AJ10" s="4"/>
      <c r="AK10" s="4"/>
      <c r="AL10" s="59">
        <f>データ!$U$6</f>
        <v>659</v>
      </c>
      <c r="AM10" s="59"/>
      <c r="AN10" s="59"/>
      <c r="AO10" s="59"/>
      <c r="AP10" s="59"/>
      <c r="AQ10" s="59"/>
      <c r="AR10" s="59"/>
      <c r="AS10" s="59"/>
      <c r="AT10" s="50">
        <f>データ!$V$6</f>
        <v>4.26</v>
      </c>
      <c r="AU10" s="51"/>
      <c r="AV10" s="51"/>
      <c r="AW10" s="51"/>
      <c r="AX10" s="51"/>
      <c r="AY10" s="51"/>
      <c r="AZ10" s="51"/>
      <c r="BA10" s="51"/>
      <c r="BB10" s="52">
        <f>データ!$W$6</f>
        <v>154.69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HEJSI1d/zscJXSL+gyzl4Q5w9x1zB+qlsvhDyAwlxE8/BWE8NGLZrJ7SY+dfWRQ4hz+tG5xNRjs/z644Ftccg==" saltValue="LbcBubPtKiBwC+u4rFPC4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434337</v>
      </c>
      <c r="D6" s="33">
        <f t="shared" si="3"/>
        <v>46</v>
      </c>
      <c r="E6" s="33">
        <f t="shared" si="3"/>
        <v>1</v>
      </c>
      <c r="F6" s="33">
        <f t="shared" si="3"/>
        <v>0</v>
      </c>
      <c r="G6" s="33">
        <f t="shared" si="3"/>
        <v>1</v>
      </c>
      <c r="H6" s="33" t="str">
        <f t="shared" si="3"/>
        <v>熊本県　南阿蘇村</v>
      </c>
      <c r="I6" s="33" t="str">
        <f t="shared" si="3"/>
        <v>法適用</v>
      </c>
      <c r="J6" s="33" t="str">
        <f t="shared" si="3"/>
        <v>水道事業</v>
      </c>
      <c r="K6" s="33" t="str">
        <f t="shared" si="3"/>
        <v>末端給水事業</v>
      </c>
      <c r="L6" s="33" t="str">
        <f t="shared" si="3"/>
        <v>A9</v>
      </c>
      <c r="M6" s="33" t="str">
        <f t="shared" si="3"/>
        <v>自治体職員</v>
      </c>
      <c r="N6" s="34" t="str">
        <f t="shared" si="3"/>
        <v>-</v>
      </c>
      <c r="O6" s="34">
        <f t="shared" si="3"/>
        <v>87.21</v>
      </c>
      <c r="P6" s="34">
        <f t="shared" si="3"/>
        <v>6.15</v>
      </c>
      <c r="Q6" s="34">
        <f t="shared" si="3"/>
        <v>2160</v>
      </c>
      <c r="R6" s="34">
        <f t="shared" si="3"/>
        <v>10846</v>
      </c>
      <c r="S6" s="34">
        <f t="shared" si="3"/>
        <v>137.32</v>
      </c>
      <c r="T6" s="34">
        <f t="shared" si="3"/>
        <v>78.98</v>
      </c>
      <c r="U6" s="34">
        <f t="shared" si="3"/>
        <v>659</v>
      </c>
      <c r="V6" s="34">
        <f t="shared" si="3"/>
        <v>4.26</v>
      </c>
      <c r="W6" s="34">
        <f t="shared" si="3"/>
        <v>154.69</v>
      </c>
      <c r="X6" s="35">
        <f>IF(X7="",NA(),X7)</f>
        <v>128.16999999999999</v>
      </c>
      <c r="Y6" s="35">
        <f t="shared" ref="Y6:AG6" si="4">IF(Y7="",NA(),Y7)</f>
        <v>115.69</v>
      </c>
      <c r="Z6" s="35">
        <f t="shared" si="4"/>
        <v>128.04</v>
      </c>
      <c r="AA6" s="35">
        <f t="shared" si="4"/>
        <v>88.41</v>
      </c>
      <c r="AB6" s="35">
        <f t="shared" si="4"/>
        <v>154.41</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t="str">
        <f>IF(AT7="",NA(),AT7)</f>
        <v>-</v>
      </c>
      <c r="AU6" s="35">
        <f t="shared" ref="AU6:BC6" si="6">IF(AU7="",NA(),AU7)</f>
        <v>3427.86</v>
      </c>
      <c r="AV6" s="35">
        <f t="shared" si="6"/>
        <v>40893.69</v>
      </c>
      <c r="AW6" s="35">
        <f t="shared" si="6"/>
        <v>46655.22</v>
      </c>
      <c r="AX6" s="35">
        <f t="shared" si="6"/>
        <v>15310.51</v>
      </c>
      <c r="AY6" s="35">
        <f t="shared" si="6"/>
        <v>2098.87</v>
      </c>
      <c r="AZ6" s="35">
        <f t="shared" si="6"/>
        <v>571.29999999999995</v>
      </c>
      <c r="BA6" s="35">
        <f t="shared" si="6"/>
        <v>527.82000000000005</v>
      </c>
      <c r="BB6" s="35">
        <f t="shared" si="6"/>
        <v>477.44</v>
      </c>
      <c r="BC6" s="35">
        <f t="shared" si="6"/>
        <v>445.85</v>
      </c>
      <c r="BD6" s="34" t="str">
        <f>IF(BD7="","",IF(BD7="-","【-】","【"&amp;SUBSTITUTE(TEXT(BD7,"#,##0.00"),"-","△")&amp;"】"))</f>
        <v>【264.34】</v>
      </c>
      <c r="BE6" s="34">
        <f>IF(BE7="",NA(),BE7)</f>
        <v>0</v>
      </c>
      <c r="BF6" s="34">
        <f t="shared" ref="BF6:BN6" si="7">IF(BF7="",NA(),BF7)</f>
        <v>0</v>
      </c>
      <c r="BG6" s="34">
        <f t="shared" si="7"/>
        <v>0</v>
      </c>
      <c r="BH6" s="35">
        <f t="shared" si="7"/>
        <v>600.07000000000005</v>
      </c>
      <c r="BI6" s="35">
        <f t="shared" si="7"/>
        <v>559.4</v>
      </c>
      <c r="BJ6" s="35">
        <f t="shared" si="7"/>
        <v>536.9</v>
      </c>
      <c r="BK6" s="35">
        <f t="shared" si="7"/>
        <v>495.43</v>
      </c>
      <c r="BL6" s="35">
        <f t="shared" si="7"/>
        <v>488.5</v>
      </c>
      <c r="BM6" s="35">
        <f t="shared" si="7"/>
        <v>485.75</v>
      </c>
      <c r="BN6" s="35">
        <f t="shared" si="7"/>
        <v>516.34</v>
      </c>
      <c r="BO6" s="34" t="str">
        <f>IF(BO7="","",IF(BO7="-","【-】","【"&amp;SUBSTITUTE(TEXT(BO7,"#,##0.00"),"-","△")&amp;"】"))</f>
        <v>【274.27】</v>
      </c>
      <c r="BP6" s="35">
        <f>IF(BP7="",NA(),BP7)</f>
        <v>128.11000000000001</v>
      </c>
      <c r="BQ6" s="35">
        <f t="shared" ref="BQ6:BY6" si="8">IF(BQ7="",NA(),BQ7)</f>
        <v>117.19</v>
      </c>
      <c r="BR6" s="35">
        <f t="shared" si="8"/>
        <v>131.09</v>
      </c>
      <c r="BS6" s="35">
        <f t="shared" si="8"/>
        <v>11.19</v>
      </c>
      <c r="BT6" s="35">
        <f t="shared" si="8"/>
        <v>66.67</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91.99</v>
      </c>
      <c r="CB6" s="35">
        <f t="shared" ref="CB6:CJ6" si="9">IF(CB7="",NA(),CB7)</f>
        <v>103.47</v>
      </c>
      <c r="CC6" s="35">
        <f t="shared" si="9"/>
        <v>94.66</v>
      </c>
      <c r="CD6" s="35">
        <f t="shared" si="9"/>
        <v>1042.75</v>
      </c>
      <c r="CE6" s="35">
        <f t="shared" si="9"/>
        <v>194.7</v>
      </c>
      <c r="CF6" s="35">
        <f t="shared" si="9"/>
        <v>232.46</v>
      </c>
      <c r="CG6" s="35">
        <f t="shared" si="9"/>
        <v>227.97</v>
      </c>
      <c r="CH6" s="35">
        <f t="shared" si="9"/>
        <v>226.99</v>
      </c>
      <c r="CI6" s="35">
        <f t="shared" si="9"/>
        <v>230.22</v>
      </c>
      <c r="CJ6" s="35">
        <f t="shared" si="9"/>
        <v>228.81</v>
      </c>
      <c r="CK6" s="34" t="str">
        <f>IF(CK7="","",IF(CK7="-","【-】","【"&amp;SUBSTITUTE(TEXT(CK7,"#,##0.00"),"-","△")&amp;"】"))</f>
        <v>【165.71】</v>
      </c>
      <c r="CL6" s="35">
        <f>IF(CL7="",NA(),CL7)</f>
        <v>19.3</v>
      </c>
      <c r="CM6" s="35">
        <f t="shared" ref="CM6:CU6" si="10">IF(CM7="",NA(),CM7)</f>
        <v>18.84</v>
      </c>
      <c r="CN6" s="35">
        <f t="shared" si="10"/>
        <v>19.86</v>
      </c>
      <c r="CO6" s="35">
        <f t="shared" si="10"/>
        <v>8.93</v>
      </c>
      <c r="CP6" s="35">
        <f t="shared" si="10"/>
        <v>11.7</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100</v>
      </c>
      <c r="CX6" s="35">
        <f t="shared" ref="CX6:DF6" si="11">IF(CX7="",NA(),CX7)</f>
        <v>100</v>
      </c>
      <c r="CY6" s="35">
        <f t="shared" si="11"/>
        <v>94</v>
      </c>
      <c r="CZ6" s="35">
        <f t="shared" si="11"/>
        <v>90</v>
      </c>
      <c r="DA6" s="35">
        <f t="shared" si="11"/>
        <v>90</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45.16</v>
      </c>
      <c r="DI6" s="35">
        <f t="shared" ref="DI6:DQ6" si="12">IF(DI7="",NA(),DI7)</f>
        <v>60.27</v>
      </c>
      <c r="DJ6" s="35">
        <f t="shared" si="12"/>
        <v>59.49</v>
      </c>
      <c r="DK6" s="35">
        <f t="shared" si="12"/>
        <v>61.26</v>
      </c>
      <c r="DL6" s="35">
        <f t="shared" si="12"/>
        <v>62.98</v>
      </c>
      <c r="DM6" s="35">
        <f t="shared" si="12"/>
        <v>39.049999999999997</v>
      </c>
      <c r="DN6" s="35">
        <f t="shared" si="12"/>
        <v>50.44</v>
      </c>
      <c r="DO6" s="35">
        <f t="shared" si="12"/>
        <v>51.44</v>
      </c>
      <c r="DP6" s="35">
        <f t="shared" si="12"/>
        <v>52.4</v>
      </c>
      <c r="DQ6" s="35">
        <f t="shared" si="12"/>
        <v>51.89</v>
      </c>
      <c r="DR6" s="34" t="str">
        <f>IF(DR7="","",IF(DR7="-","【-】","【"&amp;SUBSTITUTE(TEXT(DR7,"#,##0.00"),"-","△")&amp;"】"))</f>
        <v>【48.12】</v>
      </c>
      <c r="DS6" s="35">
        <f>IF(DS7="",NA(),DS7)</f>
        <v>72.17</v>
      </c>
      <c r="DT6" s="35">
        <f t="shared" ref="DT6:EB6" si="13">IF(DT7="",NA(),DT7)</f>
        <v>72.17</v>
      </c>
      <c r="DU6" s="35">
        <f t="shared" si="13"/>
        <v>16.84</v>
      </c>
      <c r="DV6" s="35">
        <f t="shared" si="13"/>
        <v>16.84</v>
      </c>
      <c r="DW6" s="35">
        <f t="shared" si="13"/>
        <v>16.84</v>
      </c>
      <c r="DX6" s="35">
        <f t="shared" si="13"/>
        <v>8.18</v>
      </c>
      <c r="DY6" s="35">
        <f t="shared" si="13"/>
        <v>9.64</v>
      </c>
      <c r="DZ6" s="35">
        <f t="shared" si="13"/>
        <v>11.68</v>
      </c>
      <c r="EA6" s="35">
        <f t="shared" si="13"/>
        <v>14.01</v>
      </c>
      <c r="EB6" s="35">
        <f t="shared" si="13"/>
        <v>14.74</v>
      </c>
      <c r="EC6" s="34" t="str">
        <f>IF(EC7="","",IF(EC7="-","【-】","【"&amp;SUBSTITUTE(TEXT(EC7,"#,##0.00"),"-","△")&amp;"】"))</f>
        <v>【15.89】</v>
      </c>
      <c r="ED6" s="34">
        <f>IF(ED7="",NA(),ED7)</f>
        <v>0</v>
      </c>
      <c r="EE6" s="34">
        <f t="shared" ref="EE6:EM6" si="14">IF(EE7="",NA(),EE7)</f>
        <v>0</v>
      </c>
      <c r="EF6" s="34">
        <f t="shared" si="14"/>
        <v>0</v>
      </c>
      <c r="EG6" s="34">
        <f t="shared" si="14"/>
        <v>0</v>
      </c>
      <c r="EH6" s="34">
        <f t="shared" si="14"/>
        <v>0</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434337</v>
      </c>
      <c r="D7" s="37">
        <v>46</v>
      </c>
      <c r="E7" s="37">
        <v>1</v>
      </c>
      <c r="F7" s="37">
        <v>0</v>
      </c>
      <c r="G7" s="37">
        <v>1</v>
      </c>
      <c r="H7" s="37" t="s">
        <v>105</v>
      </c>
      <c r="I7" s="37" t="s">
        <v>106</v>
      </c>
      <c r="J7" s="37" t="s">
        <v>107</v>
      </c>
      <c r="K7" s="37" t="s">
        <v>108</v>
      </c>
      <c r="L7" s="37" t="s">
        <v>109</v>
      </c>
      <c r="M7" s="37" t="s">
        <v>110</v>
      </c>
      <c r="N7" s="38" t="s">
        <v>111</v>
      </c>
      <c r="O7" s="38">
        <v>87.21</v>
      </c>
      <c r="P7" s="38">
        <v>6.15</v>
      </c>
      <c r="Q7" s="38">
        <v>2160</v>
      </c>
      <c r="R7" s="38">
        <v>10846</v>
      </c>
      <c r="S7" s="38">
        <v>137.32</v>
      </c>
      <c r="T7" s="38">
        <v>78.98</v>
      </c>
      <c r="U7" s="38">
        <v>659</v>
      </c>
      <c r="V7" s="38">
        <v>4.26</v>
      </c>
      <c r="W7" s="38">
        <v>154.69</v>
      </c>
      <c r="X7" s="38">
        <v>128.16999999999999</v>
      </c>
      <c r="Y7" s="38">
        <v>115.69</v>
      </c>
      <c r="Z7" s="38">
        <v>128.04</v>
      </c>
      <c r="AA7" s="38">
        <v>88.41</v>
      </c>
      <c r="AB7" s="38">
        <v>154.41</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t="s">
        <v>111</v>
      </c>
      <c r="AU7" s="38">
        <v>3427.86</v>
      </c>
      <c r="AV7" s="38">
        <v>40893.69</v>
      </c>
      <c r="AW7" s="38">
        <v>46655.22</v>
      </c>
      <c r="AX7" s="38">
        <v>15310.51</v>
      </c>
      <c r="AY7" s="38">
        <v>2098.87</v>
      </c>
      <c r="AZ7" s="38">
        <v>571.29999999999995</v>
      </c>
      <c r="BA7" s="38">
        <v>527.82000000000005</v>
      </c>
      <c r="BB7" s="38">
        <v>477.44</v>
      </c>
      <c r="BC7" s="38">
        <v>445.85</v>
      </c>
      <c r="BD7" s="38">
        <v>264.33999999999997</v>
      </c>
      <c r="BE7" s="38">
        <v>0</v>
      </c>
      <c r="BF7" s="38">
        <v>0</v>
      </c>
      <c r="BG7" s="38">
        <v>0</v>
      </c>
      <c r="BH7" s="38">
        <v>600.07000000000005</v>
      </c>
      <c r="BI7" s="38">
        <v>559.4</v>
      </c>
      <c r="BJ7" s="38">
        <v>536.9</v>
      </c>
      <c r="BK7" s="38">
        <v>495.43</v>
      </c>
      <c r="BL7" s="38">
        <v>488.5</v>
      </c>
      <c r="BM7" s="38">
        <v>485.75</v>
      </c>
      <c r="BN7" s="38">
        <v>516.34</v>
      </c>
      <c r="BO7" s="38">
        <v>274.27</v>
      </c>
      <c r="BP7" s="38">
        <v>128.11000000000001</v>
      </c>
      <c r="BQ7" s="38">
        <v>117.19</v>
      </c>
      <c r="BR7" s="38">
        <v>131.09</v>
      </c>
      <c r="BS7" s="38">
        <v>11.19</v>
      </c>
      <c r="BT7" s="38">
        <v>66.67</v>
      </c>
      <c r="BU7" s="38">
        <v>80.010000000000005</v>
      </c>
      <c r="BV7" s="38">
        <v>81.900000000000006</v>
      </c>
      <c r="BW7" s="38">
        <v>82.42</v>
      </c>
      <c r="BX7" s="38">
        <v>83.59</v>
      </c>
      <c r="BY7" s="38">
        <v>83.27</v>
      </c>
      <c r="BZ7" s="38">
        <v>104.36</v>
      </c>
      <c r="CA7" s="38">
        <v>91.99</v>
      </c>
      <c r="CB7" s="38">
        <v>103.47</v>
      </c>
      <c r="CC7" s="38">
        <v>94.66</v>
      </c>
      <c r="CD7" s="38">
        <v>1042.75</v>
      </c>
      <c r="CE7" s="38">
        <v>194.7</v>
      </c>
      <c r="CF7" s="38">
        <v>232.46</v>
      </c>
      <c r="CG7" s="38">
        <v>227.97</v>
      </c>
      <c r="CH7" s="38">
        <v>226.99</v>
      </c>
      <c r="CI7" s="38">
        <v>230.22</v>
      </c>
      <c r="CJ7" s="38">
        <v>228.81</v>
      </c>
      <c r="CK7" s="38">
        <v>165.71</v>
      </c>
      <c r="CL7" s="38">
        <v>19.3</v>
      </c>
      <c r="CM7" s="38">
        <v>18.84</v>
      </c>
      <c r="CN7" s="38">
        <v>19.86</v>
      </c>
      <c r="CO7" s="38">
        <v>8.93</v>
      </c>
      <c r="CP7" s="38">
        <v>11.7</v>
      </c>
      <c r="CQ7" s="38">
        <v>41.24</v>
      </c>
      <c r="CR7" s="38">
        <v>40.700000000000003</v>
      </c>
      <c r="CS7" s="38">
        <v>39.909999999999997</v>
      </c>
      <c r="CT7" s="38">
        <v>41.09</v>
      </c>
      <c r="CU7" s="38">
        <v>38.979999999999997</v>
      </c>
      <c r="CV7" s="38">
        <v>60.41</v>
      </c>
      <c r="CW7" s="38">
        <v>100</v>
      </c>
      <c r="CX7" s="38">
        <v>100</v>
      </c>
      <c r="CY7" s="38">
        <v>94</v>
      </c>
      <c r="CZ7" s="38">
        <v>90</v>
      </c>
      <c r="DA7" s="38">
        <v>90</v>
      </c>
      <c r="DB7" s="38">
        <v>74.900000000000006</v>
      </c>
      <c r="DC7" s="38">
        <v>74.61</v>
      </c>
      <c r="DD7" s="38">
        <v>75.62</v>
      </c>
      <c r="DE7" s="38">
        <v>75.91</v>
      </c>
      <c r="DF7" s="38">
        <v>75.010000000000005</v>
      </c>
      <c r="DG7" s="38">
        <v>89.93</v>
      </c>
      <c r="DH7" s="38">
        <v>45.16</v>
      </c>
      <c r="DI7" s="38">
        <v>60.27</v>
      </c>
      <c r="DJ7" s="38">
        <v>59.49</v>
      </c>
      <c r="DK7" s="38">
        <v>61.26</v>
      </c>
      <c r="DL7" s="38">
        <v>62.98</v>
      </c>
      <c r="DM7" s="38">
        <v>39.049999999999997</v>
      </c>
      <c r="DN7" s="38">
        <v>50.44</v>
      </c>
      <c r="DO7" s="38">
        <v>51.44</v>
      </c>
      <c r="DP7" s="38">
        <v>52.4</v>
      </c>
      <c r="DQ7" s="38">
        <v>51.89</v>
      </c>
      <c r="DR7" s="38">
        <v>48.12</v>
      </c>
      <c r="DS7" s="38">
        <v>72.17</v>
      </c>
      <c r="DT7" s="38">
        <v>72.17</v>
      </c>
      <c r="DU7" s="38">
        <v>16.84</v>
      </c>
      <c r="DV7" s="38">
        <v>16.84</v>
      </c>
      <c r="DW7" s="38">
        <v>16.84</v>
      </c>
      <c r="DX7" s="38">
        <v>8.18</v>
      </c>
      <c r="DY7" s="38">
        <v>9.64</v>
      </c>
      <c r="DZ7" s="38">
        <v>11.68</v>
      </c>
      <c r="EA7" s="38">
        <v>14.01</v>
      </c>
      <c r="EB7" s="38">
        <v>14.74</v>
      </c>
      <c r="EC7" s="38">
        <v>15.89</v>
      </c>
      <c r="ED7" s="38">
        <v>0</v>
      </c>
      <c r="EE7" s="38">
        <v>0</v>
      </c>
      <c r="EF7" s="38">
        <v>0</v>
      </c>
      <c r="EG7" s="38">
        <v>0</v>
      </c>
      <c r="EH7" s="38">
        <v>0</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2019-03-01T04:48:40Z</cp:lastPrinted>
  <dcterms:created xsi:type="dcterms:W3CDTF">2018-12-03T08:38:57Z</dcterms:created>
  <dcterms:modified xsi:type="dcterms:W3CDTF">2019-03-01T04:48:43Z</dcterms:modified>
</cp:coreProperties>
</file>