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係\Ｈ３０\17 公営企業\【照会】20190116_公営企業に係る経営比較分析表（平成２９年度決算）の分析等について（依頼）\04_県回答\"/>
    </mc:Choice>
  </mc:AlternateContent>
  <workbookProtection workbookAlgorithmName="SHA-512" workbookHashValue="yTHcS6j8nD3JDDHOI3Y52bt/B/sfQrRsUX/5uuFbdjDxiC8d8cWOTF8Wu+laGMQJuhna8/meeeLjcgWCE9qvqw==" workbookSaltValue="/4gp4rEqxAVHaEM4qBJYI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<sst xmlns="http://schemas.openxmlformats.org/spreadsheetml/2006/main" count="232" uniqueCount="120">
  <si>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</si>
  <si>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</si>
  <si>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</si>
  <si>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</si>
  <si>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</si>
  <si>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</si>
  <si>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</si>
  <si>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</si>
  <si>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</si>
  <si>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</si>
  <si>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</si>
  <si>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</si>
  <si>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</si>
  <si>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</si>
  <si>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</si>
  <si>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</si>
  <si>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</si>
  <si>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</si>
  <si>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</si>
  <si>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</si>
  <si>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</si>
  <si>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</si>
  <si>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</si>
  <si>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</si>
  <si>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</si>
  <si>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</si>
  <si>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</si>
  <si>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</si>
  <si>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</si>
  <si>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</si>
  <si>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</si>
  <si>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</si>
  <si>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</si>
  <si>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</si>
  <si>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</si>
  <si>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</si>
  <si>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</si>
  <si>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</si>
  <si>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</si>
  <si>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</si>
  <si>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</si>
  <si>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</si>
  <si>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</si>
  <si>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</si>
  <si>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</si>
  <si>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</si>
  <si>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</si>
  <si>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</si>
  <si>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</si>
  <si>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</si>
  <si>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</si>
  <si>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</si>
  <si>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</si>
  <si>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</si>
  <si>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</si>
  <si>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</si>
  <si>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</si>
  <si>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</si>
  <si>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</si>
  <si>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</si>
  <si>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</si>
  <si>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</si>
  <si>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</si>
  <si>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</si>
  <si>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</si>
  <si>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</si>
  <si>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</si>
  <si>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</si>
  <si>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</si>
  <si>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</si>
  <si>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</si>
  <si>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</si>
  <si>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</si>
  <si>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</si>
  <si>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</si>
  <si>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</si>
  <si>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</si>
  <si>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</si>
  <si>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</si>
  <si>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</si>
  <si>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</si>
  <si>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</si>
  <si>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</si>
  <si>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</si>
  <si>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</si>
  <si>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</si>
  <si>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</si>
  <si>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</si>
  <si>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</si>
  <si>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</si>
  <si>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</si>
  <si>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</si>
  <si>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</si>
  <si>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</si>
  <si>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</si>
  <si>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</si>
  <si>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</si>
  <si>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</si>
  <si>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</si>
  <si>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</si>
  <si>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</si>
  <si>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</si>
  <si>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</si>
  <si>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</si>
  <si>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</si>
  <si>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</si>
  <si>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</si>
  <si>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</si>
  <si>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</si>
  <si>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</si>
  <si>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</si>
  <si>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</si>
  <si>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</si>
  <si>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</si>
  <si>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</si>
  <si>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</si>
  <si>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</si>
  <si>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６年の４町合併により上天草市が誕生したが、旧町ごとに異なっている料金が未だ統一されていない状況にあり、経営の更なる改善を図るためには、全地区の料金単価の統一を向けた協議を進め、早急に料金の統一を図る必要があると考えられる。
　また、高度成長期に整備を行った管路等が耐用年数を迎えてきており、計画的に老朽化した送・配水管の更新を進めて、有収率の向上及び管路の耐震化等を進めていく必要がある。
　なお、経営戦略については、平成28年度に策定済みである。</t>
    <phoneticPr fontId="4"/>
  </si>
  <si>
    <t>　有形固定資産減価償却率が類似団体等と比較して高い値を示し、年々数値が上昇していることから、法定耐用年数を迎える資産が多くなっていることを表しており、今後、計画的に老朽資産の更新を図っていく必要がある。
　管路経年化率について、高い値を示しているが、理由としては、高度成長期に大規模整備を行った管路等が耐用年数を迎えてきていることによるものである。しかし、管路更新率は、浄水場施設等の整備等により、老朽管等の更新が進んでいないことから低い状況にあり、これまで以上に管路等の更新を行っていき、管路更新率の改善を図っていく必要がある。</t>
    <rPh sb="69" eb="70">
      <t>アラワ</t>
    </rPh>
    <rPh sb="125" eb="127">
      <t>リユウ</t>
    </rPh>
    <rPh sb="185" eb="188">
      <t>ジョウスイジョウ</t>
    </rPh>
    <rPh sb="188" eb="190">
      <t>シセツ</t>
    </rPh>
    <rPh sb="190" eb="191">
      <t>トウ</t>
    </rPh>
    <rPh sb="192" eb="194">
      <t>セイビ</t>
    </rPh>
    <rPh sb="194" eb="195">
      <t>ナド</t>
    </rPh>
    <rPh sb="199" eb="201">
      <t>ロウキュウ</t>
    </rPh>
    <rPh sb="201" eb="202">
      <t>カン</t>
    </rPh>
    <rPh sb="202" eb="203">
      <t>トウ</t>
    </rPh>
    <rPh sb="232" eb="234">
      <t>カンロ</t>
    </rPh>
    <rPh sb="234" eb="235">
      <t>トウ</t>
    </rPh>
    <rPh sb="236" eb="238">
      <t>コウシン</t>
    </rPh>
    <rPh sb="239" eb="240">
      <t>オコナ</t>
    </rPh>
    <phoneticPr fontId="4"/>
  </si>
  <si>
    <t>　経常収支比率について、当年度及び過去５年間において、単年度収支が黒字であることを示す100％を超え、累積欠損金比率も0％であり、支払能力を示す流動比率も類似団体及び全国平均と比較し高い値を示していることから、比較的安定した経営状態であると考えられる。
　債務残高については、直近で浄水場及び配水池の改築事業を行ったことにより高い値を示しているが、徐々に減額している状況にある。
　料金回収率については、類似団体等と比較して低く、給水原価については、類似団体等と比較して高額となっているが、これは、当市が地理的な条件により水源が乏しい地域で、他の地域からの受水で賄っている状況であることから、総費用のうち受水費が大きな割合を占め、大きな負担となっている等の理由によるものである。しかし、当市は高料金対策の地域に該当し、国が示す繰出基準に基づき一般会計からの基準内繰出金を受けることで、収益を確保できている状況にある。ただし、今後も安定的に経営を行うためには、料金回収率を改善する必要があり、そのためには、地域ごとに異なっている料金の改定を行い、統一を図っていく必要がある。
　施設利用率については、類似団体等と比較して高い値を示しており、施設を有効活用できているところである。
　有収率については、老朽化した配水管の更新事業等により徐々に回復をしている状況であるが、類似団体等と比較し低い値を示しており、更なる改善を図る必要がある。</t>
    <rPh sb="81" eb="82">
      <t>オヨ</t>
    </rPh>
    <rPh sb="83" eb="85">
      <t>ゼンコク</t>
    </rPh>
    <rPh sb="85" eb="87">
      <t>ヘイキン</t>
    </rPh>
    <rPh sb="343" eb="345">
      <t>トウシ</t>
    </rPh>
    <rPh sb="363" eb="364">
      <t>クリ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</si>
</sst>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0.35</c:v>
                </c:pt>
                <c:pt idx="1">
                  <c:v>0.38</c:v>
                </c:pt>
                <c:pt idx="2">
                  <c:v>0.16</c:v>
                </c:pt>
                <c:pt idx="3">
                  <c:v>0.48</c:v>
                </c:pt>
                <c:pt idx="4">
                  <c:v>0.09</c:v>
                </c:pt>
              </c:numCache>
            </c:numRef>
          </c:val>
          <c:extLst>
            <c:ext xmlns:c16="http://schemas.microsoft.com/office/drawing/2014/chart" uri="{C3380CC4-5D6E-409C-BE32-E72D297353CC}">
              <c16:uniqueId val="{00000000-12A9-4277-8352-8CB55AE874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12A9-4277-8352-8CB55AE874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72.39</c:v>
                </c:pt>
                <c:pt idx="1">
                  <c:v>68.599999999999994</c:v>
                </c:pt>
                <c:pt idx="2">
                  <c:v>67.260000000000005</c:v>
                </c:pt>
                <c:pt idx="3">
                  <c:v>66.680000000000007</c:v>
                </c:pt>
                <c:pt idx="4">
                  <c:v>66.33</c:v>
                </c:pt>
              </c:numCache>
            </c:numRef>
          </c:val>
          <c:extLst>
            <c:ext xmlns:c16="http://schemas.microsoft.com/office/drawing/2014/chart" uri="{C3380CC4-5D6E-409C-BE32-E72D297353CC}">
              <c16:uniqueId val="{00000000-657C-4533-9BF7-FDF3E6A477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657C-4533-9BF7-FDF3E6A477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74.31</c:v>
                </c:pt>
                <c:pt idx="1">
                  <c:v>76.62</c:v>
                </c:pt>
                <c:pt idx="2">
                  <c:v>77.63</c:v>
                </c:pt>
                <c:pt idx="3">
                  <c:v>77.900000000000006</c:v>
                </c:pt>
                <c:pt idx="4">
                  <c:v>77.92</c:v>
                </c:pt>
              </c:numCache>
            </c:numRef>
          </c:val>
          <c:extLst>
            <c:ext xmlns:c16="http://schemas.microsoft.com/office/drawing/2014/chart" uri="{C3380CC4-5D6E-409C-BE32-E72D297353CC}">
              <c16:uniqueId val="{00000000-B58B-4B31-ABAA-B3292CE595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B58B-4B31-ABAA-B3292CE595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101.91</c:v>
                </c:pt>
                <c:pt idx="1">
                  <c:v>103.65</c:v>
                </c:pt>
                <c:pt idx="2">
                  <c:v>107.86</c:v>
                </c:pt>
                <c:pt idx="3">
                  <c:v>111.26</c:v>
                </c:pt>
                <c:pt idx="4">
                  <c:v>109.34</c:v>
                </c:pt>
              </c:numCache>
            </c:numRef>
          </c:val>
          <c:extLst>
            <c:ext xmlns:c16="http://schemas.microsoft.com/office/drawing/2014/chart" uri="{C3380CC4-5D6E-409C-BE32-E72D297353CC}">
              <c16:uniqueId val="{00000000-2242-45A8-BD75-1CA68F7902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2242-45A8-BD75-1CA68F7902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48.07</c:v>
                </c:pt>
                <c:pt idx="1">
                  <c:v>54.03</c:v>
                </c:pt>
                <c:pt idx="2">
                  <c:v>56.17</c:v>
                </c:pt>
                <c:pt idx="3">
                  <c:v>58.34</c:v>
                </c:pt>
                <c:pt idx="4">
                  <c:v>60.31</c:v>
                </c:pt>
              </c:numCache>
            </c:numRef>
          </c:val>
          <c:extLst>
            <c:ext xmlns:c16="http://schemas.microsoft.com/office/drawing/2014/chart" uri="{C3380CC4-5D6E-409C-BE32-E72D297353CC}">
              <c16:uniqueId val="{00000000-1F81-4FC2-A752-03380F85FC7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1F81-4FC2-A752-03380F85FC7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0.35</c:v>
                </c:pt>
                <c:pt idx="1">
                  <c:v>0.35</c:v>
                </c:pt>
                <c:pt idx="2">
                  <c:v>0.35</c:v>
                </c:pt>
                <c:pt idx="3">
                  <c:v>0.14000000000000001</c:v>
                </c:pt>
                <c:pt idx="4">
                  <c:v>32.15</c:v>
                </c:pt>
              </c:numCache>
            </c:numRef>
          </c:val>
          <c:extLst>
            <c:ext xmlns:c16="http://schemas.microsoft.com/office/drawing/2014/chart" uri="{C3380CC4-5D6E-409C-BE32-E72D297353CC}">
              <c16:uniqueId val="{00000000-D420-4166-A679-9E1D49396E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D420-4166-A679-9E1D49396E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9D-4801-A8C7-4D87DFBC72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249D-4801-A8C7-4D87DFBC72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4341.6099999999997</c:v>
                </c:pt>
                <c:pt idx="1">
                  <c:v>362.16</c:v>
                </c:pt>
                <c:pt idx="2">
                  <c:v>391.69</c:v>
                </c:pt>
                <c:pt idx="3">
                  <c:v>424.09</c:v>
                </c:pt>
                <c:pt idx="4">
                  <c:v>449.82</c:v>
                </c:pt>
              </c:numCache>
            </c:numRef>
          </c:val>
          <c:extLst>
            <c:ext xmlns:c16="http://schemas.microsoft.com/office/drawing/2014/chart" uri="{C3380CC4-5D6E-409C-BE32-E72D297353CC}">
              <c16:uniqueId val="{00000000-F59F-4589-8DE6-1F24700663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F59F-4589-8DE6-1F24700663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540.64</c:v>
                </c:pt>
                <c:pt idx="1">
                  <c:v>518.6</c:v>
                </c:pt>
                <c:pt idx="2">
                  <c:v>487.41</c:v>
                </c:pt>
                <c:pt idx="3">
                  <c:v>454.44</c:v>
                </c:pt>
                <c:pt idx="4">
                  <c:v>429.83</c:v>
                </c:pt>
              </c:numCache>
            </c:numRef>
          </c:val>
          <c:extLst>
            <c:ext xmlns:c16="http://schemas.microsoft.com/office/drawing/2014/chart" uri="{C3380CC4-5D6E-409C-BE32-E72D297353CC}">
              <c16:uniqueId val="{00000000-BC00-4461-9E80-74B855B37A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BC00-4461-9E80-74B855B37A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85.1</c:v>
                </c:pt>
                <c:pt idx="1">
                  <c:v>87.02</c:v>
                </c:pt>
                <c:pt idx="2">
                  <c:v>85.13</c:v>
                </c:pt>
                <c:pt idx="3">
                  <c:v>85.52</c:v>
                </c:pt>
                <c:pt idx="4">
                  <c:v>83.38</c:v>
                </c:pt>
              </c:numCache>
            </c:numRef>
          </c:val>
          <c:extLst>
            <c:ext xmlns:c16="http://schemas.microsoft.com/office/drawing/2014/chart" uri="{C3380CC4-5D6E-409C-BE32-E72D297353CC}">
              <c16:uniqueId val="{00000000-2309-4011-8B5D-493F15D935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2309-4011-8B5D-493F15D935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339.79</c:v>
                </c:pt>
                <c:pt idx="1">
                  <c:v>333.1</c:v>
                </c:pt>
                <c:pt idx="2">
                  <c:v>340.1</c:v>
                </c:pt>
                <c:pt idx="3">
                  <c:v>339.67</c:v>
                </c:pt>
                <c:pt idx="4">
                  <c:v>348.62</c:v>
                </c:pt>
              </c:numCache>
            </c:numRef>
          </c:val>
          <c:extLst>
            <c:ext xmlns:c16="http://schemas.microsoft.com/office/drawing/2014/chart" uri="{C3380CC4-5D6E-409C-BE32-E72D297353CC}">
              <c16:uniqueId val="{00000000-D2AF-4E5C-989E-3A9530B447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D2AF-4E5C-989E-3A9530B447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上天草市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27924</v>
      </c>
      <c r="AM8" s="59"/>
      <c r="AN8" s="59"/>
      <c r="AO8" s="59"/>
      <c r="AP8" s="59"/>
      <c r="AQ8" s="59"/>
      <c r="AR8" s="59"/>
      <c r="AS8" s="59"/>
      <c r="AT8" s="50">
        <f>データ!$S$6</f>
        <v>126.94</v>
      </c>
      <c r="AU8" s="51"/>
      <c r="AV8" s="51"/>
      <c r="AW8" s="51"/>
      <c r="AX8" s="51"/>
      <c r="AY8" s="51"/>
      <c r="AZ8" s="51"/>
      <c r="BA8" s="51"/>
      <c r="BB8" s="52">
        <f>データ!$T$6</f>
        <v>219.98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57.16</v>
      </c>
      <c r="J10" s="51"/>
      <c r="K10" s="51"/>
      <c r="L10" s="51"/>
      <c r="M10" s="51"/>
      <c r="N10" s="51"/>
      <c r="O10" s="62"/>
      <c r="P10" s="52">
        <f>データ!$P$6</f>
        <v>90.83</v>
      </c>
      <c r="Q10" s="52"/>
      <c r="R10" s="52"/>
      <c r="S10" s="52"/>
      <c r="T10" s="52"/>
      <c r="U10" s="52"/>
      <c r="V10" s="52"/>
      <c r="W10" s="59">
        <f>データ!$Q$6</f>
        <v>6264</v>
      </c>
      <c r="X10" s="59"/>
      <c r="Y10" s="59"/>
      <c r="Z10" s="59"/>
      <c r="AA10" s="59"/>
      <c r="AB10" s="59"/>
      <c r="AC10" s="59"/>
      <c r="AD10" s="2"/>
      <c r="AE10" s="2"/>
      <c r="AF10" s="2"/>
      <c r="AG10" s="2"/>
      <c r="AH10" s="4"/>
      <c r="AI10" s="4"/>
      <c r="AJ10" s="4"/>
      <c r="AK10" s="4"/>
      <c r="AL10" s="59">
        <f>データ!$U$6</f>
        <v>25082</v>
      </c>
      <c r="AM10" s="59"/>
      <c r="AN10" s="59"/>
      <c r="AO10" s="59"/>
      <c r="AP10" s="59"/>
      <c r="AQ10" s="59"/>
      <c r="AR10" s="59"/>
      <c r="AS10" s="59"/>
      <c r="AT10" s="50">
        <f>データ!$V$6</f>
        <v>126.06</v>
      </c>
      <c r="AU10" s="51"/>
      <c r="AV10" s="51"/>
      <c r="AW10" s="51"/>
      <c r="AX10" s="51"/>
      <c r="AY10" s="51"/>
      <c r="AZ10" s="51"/>
      <c r="BA10" s="51"/>
      <c r="BB10" s="52">
        <f>データ!$W$6</f>
        <v>198.97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wwdFoKeKm/d4KjZp/KxBuYnNCh4RVO7kdagi6feYa15lvO/gc2Pg8DRbARvhnnX6PAA3TsEbt5Fs2kIVJwtHQ==" saltValue="+UhZbsM95dkB1pgjgDXDW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432121</v>
      </c>
      <c r="D6" s="33">
        <f t="shared" si="3"/>
        <v>46</v>
      </c>
      <c r="E6" s="33">
        <f t="shared" si="3"/>
        <v>1</v>
      </c>
      <c r="F6" s="33">
        <f t="shared" si="3"/>
        <v>0</v>
      </c>
      <c r="G6" s="33">
        <f t="shared" si="3"/>
        <v>1</v>
      </c>
      <c r="H6" s="33" t="str">
        <f t="shared" si="3"/>
        <v>熊本県　上天草市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57.16</v>
      </c>
      <c r="P6" s="34">
        <f t="shared" si="3"/>
        <v>90.83</v>
      </c>
      <c r="Q6" s="34">
        <f t="shared" si="3"/>
        <v>6264</v>
      </c>
      <c r="R6" s="34">
        <f t="shared" si="3"/>
        <v>27924</v>
      </c>
      <c r="S6" s="34">
        <f t="shared" si="3"/>
        <v>126.94</v>
      </c>
      <c r="T6" s="34">
        <f t="shared" si="3"/>
        <v>219.98</v>
      </c>
      <c r="U6" s="34">
        <f t="shared" si="3"/>
        <v>25082</v>
      </c>
      <c r="V6" s="34">
        <f t="shared" si="3"/>
        <v>126.06</v>
      </c>
      <c r="W6" s="34">
        <f t="shared" si="3"/>
        <v>198.97</v>
      </c>
      <c r="X6" s="35">
        <f>IF(X7="",NA(),X7)</f>
        <v>101.91</v>
      </c>
      <c r="Y6" s="35">
        <f t="shared" ref="Y6:AG6" si="4">IF(Y7="",NA(),Y7)</f>
        <v>103.65</v>
      </c>
      <c r="Z6" s="35">
        <f t="shared" si="4"/>
        <v>107.86</v>
      </c>
      <c r="AA6" s="35">
        <f t="shared" si="4"/>
        <v>111.26</v>
      </c>
      <c r="AB6" s="35">
        <f t="shared" si="4"/>
        <v>109.34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4341.6099999999997</v>
      </c>
      <c r="AU6" s="35">
        <f t="shared" ref="AU6:BC6" si="6">IF(AU7="",NA(),AU7)</f>
        <v>362.16</v>
      </c>
      <c r="AV6" s="35">
        <f t="shared" si="6"/>
        <v>391.69</v>
      </c>
      <c r="AW6" s="35">
        <f t="shared" si="6"/>
        <v>424.09</v>
      </c>
      <c r="AX6" s="35">
        <f t="shared" si="6"/>
        <v>449.82</v>
      </c>
      <c r="AY6" s="35">
        <f t="shared" si="6"/>
        <v>963.24</v>
      </c>
      <c r="AZ6" s="35">
        <f t="shared" si="6"/>
        <v>381.53</v>
      </c>
      <c r="BA6" s="35">
        <f t="shared" si="6"/>
        <v>391.54</v>
      </c>
      <c r="BB6" s="35">
        <f t="shared" si="6"/>
        <v>384.34</v>
      </c>
      <c r="BC6" s="35">
        <f t="shared" si="6"/>
        <v>359.47</v>
      </c>
      <c r="BD6" s="34" t="str">
        <f>IF(BD7="","",IF(BD7="-","【-】","【"&amp;SUBSTITUTE(TEXT(BD7,"#,##0.00"),"-","△")&amp;"】"))</f>
        <v>【264.34】</v>
      </c>
      <c r="BE6" s="35">
        <f>IF(BE7="",NA(),BE7)</f>
        <v>540.64</v>
      </c>
      <c r="BF6" s="35">
        <f t="shared" ref="BF6:BN6" si="7">IF(BF7="",NA(),BF7)</f>
        <v>518.6</v>
      </c>
      <c r="BG6" s="35">
        <f t="shared" si="7"/>
        <v>487.41</v>
      </c>
      <c r="BH6" s="35">
        <f t="shared" si="7"/>
        <v>454.44</v>
      </c>
      <c r="BI6" s="35">
        <f t="shared" si="7"/>
        <v>429.83</v>
      </c>
      <c r="BJ6" s="35">
        <f t="shared" si="7"/>
        <v>400.38</v>
      </c>
      <c r="BK6" s="35">
        <f t="shared" si="7"/>
        <v>393.27</v>
      </c>
      <c r="BL6" s="35">
        <f t="shared" si="7"/>
        <v>386.97</v>
      </c>
      <c r="BM6" s="35">
        <f t="shared" si="7"/>
        <v>380.58</v>
      </c>
      <c r="BN6" s="35">
        <f t="shared" si="7"/>
        <v>401.79</v>
      </c>
      <c r="BO6" s="34" t="str">
        <f>IF(BO7="","",IF(BO7="-","【-】","【"&amp;SUBSTITUTE(TEXT(BO7,"#,##0.00"),"-","△")&amp;"】"))</f>
        <v>【274.27】</v>
      </c>
      <c r="BP6" s="35">
        <f>IF(BP7="",NA(),BP7)</f>
        <v>85.1</v>
      </c>
      <c r="BQ6" s="35">
        <f t="shared" ref="BQ6:BY6" si="8">IF(BQ7="",NA(),BQ7)</f>
        <v>87.02</v>
      </c>
      <c r="BR6" s="35">
        <f t="shared" si="8"/>
        <v>85.13</v>
      </c>
      <c r="BS6" s="35">
        <f t="shared" si="8"/>
        <v>85.52</v>
      </c>
      <c r="BT6" s="35">
        <f t="shared" si="8"/>
        <v>83.38</v>
      </c>
      <c r="BU6" s="35">
        <f t="shared" si="8"/>
        <v>96.56</v>
      </c>
      <c r="BV6" s="35">
        <f t="shared" si="8"/>
        <v>100.47</v>
      </c>
      <c r="BW6" s="35">
        <f t="shared" si="8"/>
        <v>101.72</v>
      </c>
      <c r="BX6" s="35">
        <f t="shared" si="8"/>
        <v>102.38</v>
      </c>
      <c r="BY6" s="35">
        <f t="shared" si="8"/>
        <v>100.12</v>
      </c>
      <c r="BZ6" s="34" t="str">
        <f>IF(BZ7="","",IF(BZ7="-","【-】","【"&amp;SUBSTITUTE(TEXT(BZ7,"#,##0.00"),"-","△")&amp;"】"))</f>
        <v>【104.36】</v>
      </c>
      <c r="CA6" s="35">
        <f>IF(CA7="",NA(),CA7)</f>
        <v>339.79</v>
      </c>
      <c r="CB6" s="35">
        <f t="shared" ref="CB6:CJ6" si="9">IF(CB7="",NA(),CB7)</f>
        <v>333.1</v>
      </c>
      <c r="CC6" s="35">
        <f t="shared" si="9"/>
        <v>340.1</v>
      </c>
      <c r="CD6" s="35">
        <f t="shared" si="9"/>
        <v>339.67</v>
      </c>
      <c r="CE6" s="35">
        <f t="shared" si="9"/>
        <v>348.62</v>
      </c>
      <c r="CF6" s="35">
        <f t="shared" si="9"/>
        <v>177.14</v>
      </c>
      <c r="CG6" s="35">
        <f t="shared" si="9"/>
        <v>169.82</v>
      </c>
      <c r="CH6" s="35">
        <f t="shared" si="9"/>
        <v>168.2</v>
      </c>
      <c r="CI6" s="35">
        <f t="shared" si="9"/>
        <v>168.67</v>
      </c>
      <c r="CJ6" s="35">
        <f t="shared" si="9"/>
        <v>174.97</v>
      </c>
      <c r="CK6" s="34" t="str">
        <f>IF(CK7="","",IF(CK7="-","【-】","【"&amp;SUBSTITUTE(TEXT(CK7,"#,##0.00"),"-","△")&amp;"】"))</f>
        <v>【165.71】</v>
      </c>
      <c r="CL6" s="35">
        <f>IF(CL7="",NA(),CL7)</f>
        <v>72.39</v>
      </c>
      <c r="CM6" s="35">
        <f t="shared" ref="CM6:CU6" si="10">IF(CM7="",NA(),CM7)</f>
        <v>68.599999999999994</v>
      </c>
      <c r="CN6" s="35">
        <f t="shared" si="10"/>
        <v>67.260000000000005</v>
      </c>
      <c r="CO6" s="35">
        <f t="shared" si="10"/>
        <v>66.680000000000007</v>
      </c>
      <c r="CP6" s="35">
        <f t="shared" si="10"/>
        <v>66.33</v>
      </c>
      <c r="CQ6" s="35">
        <f t="shared" si="10"/>
        <v>55.64</v>
      </c>
      <c r="CR6" s="35">
        <f t="shared" si="10"/>
        <v>55.13</v>
      </c>
      <c r="CS6" s="35">
        <f t="shared" si="10"/>
        <v>54.77</v>
      </c>
      <c r="CT6" s="35">
        <f t="shared" si="10"/>
        <v>54.92</v>
      </c>
      <c r="CU6" s="35">
        <f t="shared" si="10"/>
        <v>55.63</v>
      </c>
      <c r="CV6" s="34" t="str">
        <f>IF(CV7="","",IF(CV7="-","【-】","【"&amp;SUBSTITUTE(TEXT(CV7,"#,##0.00"),"-","△")&amp;"】"))</f>
        <v>【60.41】</v>
      </c>
      <c r="CW6" s="35">
        <f>IF(CW7="",NA(),CW7)</f>
        <v>74.31</v>
      </c>
      <c r="CX6" s="35">
        <f t="shared" ref="CX6:DF6" si="11">IF(CX7="",NA(),CX7)</f>
        <v>76.62</v>
      </c>
      <c r="CY6" s="35">
        <f t="shared" si="11"/>
        <v>77.63</v>
      </c>
      <c r="CZ6" s="35">
        <f t="shared" si="11"/>
        <v>77.900000000000006</v>
      </c>
      <c r="DA6" s="35">
        <f t="shared" si="11"/>
        <v>77.92</v>
      </c>
      <c r="DB6" s="35">
        <f t="shared" si="11"/>
        <v>83.09</v>
      </c>
      <c r="DC6" s="35">
        <f t="shared" si="11"/>
        <v>83</v>
      </c>
      <c r="DD6" s="35">
        <f t="shared" si="11"/>
        <v>82.89</v>
      </c>
      <c r="DE6" s="35">
        <f t="shared" si="11"/>
        <v>82.66</v>
      </c>
      <c r="DF6" s="35">
        <f t="shared" si="11"/>
        <v>82.04</v>
      </c>
      <c r="DG6" s="34" t="str">
        <f>IF(DG7="","",IF(DG7="-","【-】","【"&amp;SUBSTITUTE(TEXT(DG7,"#,##0.00"),"-","△")&amp;"】"))</f>
        <v>【89.93】</v>
      </c>
      <c r="DH6" s="35">
        <f>IF(DH7="",NA(),DH7)</f>
        <v>48.07</v>
      </c>
      <c r="DI6" s="35">
        <f t="shared" ref="DI6:DQ6" si="12">IF(DI7="",NA(),DI7)</f>
        <v>54.03</v>
      </c>
      <c r="DJ6" s="35">
        <f t="shared" si="12"/>
        <v>56.17</v>
      </c>
      <c r="DK6" s="35">
        <f t="shared" si="12"/>
        <v>58.34</v>
      </c>
      <c r="DL6" s="35">
        <f t="shared" si="12"/>
        <v>60.31</v>
      </c>
      <c r="DM6" s="35">
        <f t="shared" si="12"/>
        <v>39.06</v>
      </c>
      <c r="DN6" s="35">
        <f t="shared" si="12"/>
        <v>46.66</v>
      </c>
      <c r="DO6" s="35">
        <f t="shared" si="12"/>
        <v>47.46</v>
      </c>
      <c r="DP6" s="35">
        <f t="shared" si="12"/>
        <v>48.49</v>
      </c>
      <c r="DQ6" s="35">
        <f t="shared" si="12"/>
        <v>48.05</v>
      </c>
      <c r="DR6" s="34" t="str">
        <f>IF(DR7="","",IF(DR7="-","【-】","【"&amp;SUBSTITUTE(TEXT(DR7,"#,##0.00"),"-","△")&amp;"】"))</f>
        <v>【48.12】</v>
      </c>
      <c r="DS6" s="35">
        <f>IF(DS7="",NA(),DS7)</f>
        <v>0.35</v>
      </c>
      <c r="DT6" s="35">
        <f t="shared" ref="DT6:EB6" si="13">IF(DT7="",NA(),DT7)</f>
        <v>0.35</v>
      </c>
      <c r="DU6" s="35">
        <f t="shared" si="13"/>
        <v>0.35</v>
      </c>
      <c r="DV6" s="35">
        <f t="shared" si="13"/>
        <v>0.14000000000000001</v>
      </c>
      <c r="DW6" s="35">
        <f t="shared" si="13"/>
        <v>32.15</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0.35</v>
      </c>
      <c r="EE6" s="35">
        <f t="shared" ref="EE6:EM6" si="14">IF(EE7="",NA(),EE7)</f>
        <v>0.38</v>
      </c>
      <c r="EF6" s="35">
        <f t="shared" si="14"/>
        <v>0.16</v>
      </c>
      <c r="EG6" s="35">
        <f t="shared" si="14"/>
        <v>0.48</v>
      </c>
      <c r="EH6" s="35">
        <f t="shared" si="14"/>
        <v>0.09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432121</v>
      </c>
      <c r="D7" s="37">
        <v>46</v>
      </c>
      <c r="E7" s="37">
        <v>1</v>
      </c>
      <c r="F7" s="37">
        <v>0</v>
      </c>
      <c r="G7" s="37">
        <v>1</v>
      </c>
      <c r="H7" s="37" t="s">
        <v>105</v>
      </c>
      <c r="I7" s="37" t="s">
        <v>106</v>
      </c>
      <c r="J7" s="37" t="s">
        <v>107</v>
      </c>
      <c r="K7" s="37" t="s">
        <v>108</v>
      </c>
      <c r="L7" s="37" t="s">
        <v>109</v>
      </c>
      <c r="M7" s="37" t="s">
        <v>110</v>
      </c>
      <c r="N7" s="38" t="s">
        <v>111</v>
      </c>
      <c r="O7" s="38">
        <v>57.16</v>
      </c>
      <c r="P7" s="38">
        <v>90.83</v>
      </c>
      <c r="Q7" s="38">
        <v>6264</v>
      </c>
      <c r="R7" s="38">
        <v>27924</v>
      </c>
      <c r="S7" s="38">
        <v>126.94</v>
      </c>
      <c r="T7" s="38">
        <v>219.98</v>
      </c>
      <c r="U7" s="38">
        <v>25082</v>
      </c>
      <c r="V7" s="38">
        <v>126.06</v>
      </c>
      <c r="W7" s="38">
        <v>198.97</v>
      </c>
      <c r="X7" s="38">
        <v>101.91</v>
      </c>
      <c r="Y7" s="38">
        <v>103.65</v>
      </c>
      <c r="Z7" s="38">
        <v>107.86</v>
      </c>
      <c r="AA7" s="38">
        <v>111.26</v>
      </c>
      <c r="AB7" s="38">
        <v>109.34</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4341.6099999999997</v>
      </c>
      <c r="AU7" s="38">
        <v>362.16</v>
      </c>
      <c r="AV7" s="38">
        <v>391.69</v>
      </c>
      <c r="AW7" s="38">
        <v>424.09</v>
      </c>
      <c r="AX7" s="38">
        <v>449.82</v>
      </c>
      <c r="AY7" s="38">
        <v>963.24</v>
      </c>
      <c r="AZ7" s="38">
        <v>381.53</v>
      </c>
      <c r="BA7" s="38">
        <v>391.54</v>
      </c>
      <c r="BB7" s="38">
        <v>384.34</v>
      </c>
      <c r="BC7" s="38">
        <v>359.47</v>
      </c>
      <c r="BD7" s="38">
        <v>264.33999999999997</v>
      </c>
      <c r="BE7" s="38">
        <v>540.64</v>
      </c>
      <c r="BF7" s="38">
        <v>518.6</v>
      </c>
      <c r="BG7" s="38">
        <v>487.41</v>
      </c>
      <c r="BH7" s="38">
        <v>454.44</v>
      </c>
      <c r="BI7" s="38">
        <v>429.83</v>
      </c>
      <c r="BJ7" s="38">
        <v>400.38</v>
      </c>
      <c r="BK7" s="38">
        <v>393.27</v>
      </c>
      <c r="BL7" s="38">
        <v>386.97</v>
      </c>
      <c r="BM7" s="38">
        <v>380.58</v>
      </c>
      <c r="BN7" s="38">
        <v>401.79</v>
      </c>
      <c r="BO7" s="38">
        <v>274.27</v>
      </c>
      <c r="BP7" s="38">
        <v>85.1</v>
      </c>
      <c r="BQ7" s="38">
        <v>87.02</v>
      </c>
      <c r="BR7" s="38">
        <v>85.13</v>
      </c>
      <c r="BS7" s="38">
        <v>85.52</v>
      </c>
      <c r="BT7" s="38">
        <v>83.38</v>
      </c>
      <c r="BU7" s="38">
        <v>96.56</v>
      </c>
      <c r="BV7" s="38">
        <v>100.47</v>
      </c>
      <c r="BW7" s="38">
        <v>101.72</v>
      </c>
      <c r="BX7" s="38">
        <v>102.38</v>
      </c>
      <c r="BY7" s="38">
        <v>100.12</v>
      </c>
      <c r="BZ7" s="38">
        <v>104.36</v>
      </c>
      <c r="CA7" s="38">
        <v>339.79</v>
      </c>
      <c r="CB7" s="38">
        <v>333.1</v>
      </c>
      <c r="CC7" s="38">
        <v>340.1</v>
      </c>
      <c r="CD7" s="38">
        <v>339.67</v>
      </c>
      <c r="CE7" s="38">
        <v>348.62</v>
      </c>
      <c r="CF7" s="38">
        <v>177.14</v>
      </c>
      <c r="CG7" s="38">
        <v>169.82</v>
      </c>
      <c r="CH7" s="38">
        <v>168.2</v>
      </c>
      <c r="CI7" s="38">
        <v>168.67</v>
      </c>
      <c r="CJ7" s="38">
        <v>174.97</v>
      </c>
      <c r="CK7" s="38">
        <v>165.71</v>
      </c>
      <c r="CL7" s="38">
        <v>72.39</v>
      </c>
      <c r="CM7" s="38">
        <v>68.599999999999994</v>
      </c>
      <c r="CN7" s="38">
        <v>67.260000000000005</v>
      </c>
      <c r="CO7" s="38">
        <v>66.680000000000007</v>
      </c>
      <c r="CP7" s="38">
        <v>66.33</v>
      </c>
      <c r="CQ7" s="38">
        <v>55.64</v>
      </c>
      <c r="CR7" s="38">
        <v>55.13</v>
      </c>
      <c r="CS7" s="38">
        <v>54.77</v>
      </c>
      <c r="CT7" s="38">
        <v>54.92</v>
      </c>
      <c r="CU7" s="38">
        <v>55.63</v>
      </c>
      <c r="CV7" s="38">
        <v>60.41</v>
      </c>
      <c r="CW7" s="38">
        <v>74.31</v>
      </c>
      <c r="CX7" s="38">
        <v>76.62</v>
      </c>
      <c r="CY7" s="38">
        <v>77.63</v>
      </c>
      <c r="CZ7" s="38">
        <v>77.900000000000006</v>
      </c>
      <c r="DA7" s="38">
        <v>77.92</v>
      </c>
      <c r="DB7" s="38">
        <v>83.09</v>
      </c>
      <c r="DC7" s="38">
        <v>83</v>
      </c>
      <c r="DD7" s="38">
        <v>82.89</v>
      </c>
      <c r="DE7" s="38">
        <v>82.66</v>
      </c>
      <c r="DF7" s="38">
        <v>82.04</v>
      </c>
      <c r="DG7" s="38">
        <v>89.93</v>
      </c>
      <c r="DH7" s="38">
        <v>48.07</v>
      </c>
      <c r="DI7" s="38">
        <v>54.03</v>
      </c>
      <c r="DJ7" s="38">
        <v>56.17</v>
      </c>
      <c r="DK7" s="38">
        <v>58.34</v>
      </c>
      <c r="DL7" s="38">
        <v>60.31</v>
      </c>
      <c r="DM7" s="38">
        <v>39.06</v>
      </c>
      <c r="DN7" s="38">
        <v>46.66</v>
      </c>
      <c r="DO7" s="38">
        <v>47.46</v>
      </c>
      <c r="DP7" s="38">
        <v>48.49</v>
      </c>
      <c r="DQ7" s="38">
        <v>48.05</v>
      </c>
      <c r="DR7" s="38">
        <v>48.12</v>
      </c>
      <c r="DS7" s="38">
        <v>0.35</v>
      </c>
      <c r="DT7" s="38">
        <v>0.35</v>
      </c>
      <c r="DU7" s="38">
        <v>0.35</v>
      </c>
      <c r="DV7" s="38">
        <v>0.14000000000000001</v>
      </c>
      <c r="DW7" s="38">
        <v>32.15</v>
      </c>
      <c r="DX7" s="38">
        <v>8.8699999999999992</v>
      </c>
      <c r="DY7" s="38">
        <v>9.85</v>
      </c>
      <c r="DZ7" s="38">
        <v>9.7100000000000009</v>
      </c>
      <c r="EA7" s="38">
        <v>12.79</v>
      </c>
      <c r="EB7" s="38">
        <v>13.39</v>
      </c>
      <c r="EC7" s="38">
        <v>15.89</v>
      </c>
      <c r="ED7" s="38">
        <v>0.35</v>
      </c>
      <c r="EE7" s="38">
        <v>0.38</v>
      </c>
      <c r="EF7" s="38">
        <v>0.16</v>
      </c>
      <c r="EG7" s="38">
        <v>0.48</v>
      </c>
      <c r="EH7" s="38">
        <v>0.09</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山園　裕作</cp:lastModifiedBy>
  <cp:lastPrinted>2019-01-30T02:31:22Z</cp:lastPrinted>
  <dcterms:created xsi:type="dcterms:W3CDTF">2018-12-03T08:38:52Z</dcterms:created>
  <dcterms:modified xsi:type="dcterms:W3CDTF">2019-01-31T05:09:47Z</dcterms:modified>
  <cp:category/>
</cp:coreProperties>
</file>