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8G9fEOpAZunyHnMVmzg2hXTRK8VHeojpHhWYn8fYgZmY47rKvMS7z3RLvH2ttcw1J5fP7irAhByYe1BeMe+Ow==" workbookSaltValue="uCWHoTeEfKA576ayhRdDbg==" workbookSpinCount="100000" lockStructure="1"/>
  <bookViews>
    <workbookView xWindow="0" yWindow="0" windowWidth="15360" windowHeight="7632"/>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<sst xmlns="http://schemas.openxmlformats.org/spreadsheetml/2006/main" count="232" uniqueCount="120">
  <si>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</si>
  <si>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</si>
  <si>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</si>
  <si>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</si>
  <si>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</si>
  <si>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</si>
  <si>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</si>
  <si>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</si>
  <si>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</si>
  <si>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</si>
  <si>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</si>
  <si>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</si>
  <si>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</si>
  <si>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</si>
  <si>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</si>
  <si>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</si>
  <si>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</si>
  <si>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</si>
  <si>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</si>
  <si>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</si>
  <si>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</si>
  <si>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</si>
  <si>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</si>
  <si>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</si>
  <si>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</si>
  <si>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</si>
  <si>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</si>
  <si>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</si>
  <si>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</si>
  <si>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</si>
  <si>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</si>
  <si>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</si>
  <si>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</si>
  <si>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</si>
  <si>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</si>
  <si>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</si>
  <si>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</si>
  <si>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</si>
  <si>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</si>
  <si>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</si>
  <si>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</si>
  <si>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</si>
  <si>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</si>
  <si>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</si>
  <si>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</si>
  <si>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</si>
  <si>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</si>
  <si>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</si>
  <si>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</si>
  <si>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</si>
  <si>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</si>
  <si>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</si>
  <si>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</si>
  <si>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</si>
  <si>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</si>
  <si>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</si>
  <si>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</si>
  <si>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</si>
  <si>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</si>
  <si>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</si>
  <si>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</si>
  <si>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</si>
  <si>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</si>
  <si>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</si>
  <si>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</si>
  <si>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</si>
  <si>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</si>
  <si>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</si>
  <si>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</si>
  <si>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</si>
  <si>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</si>
  <si>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</si>
  <si>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</si>
  <si>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</si>
  <si>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</si>
  <si>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</si>
  <si>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</si>
  <si>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</si>
  <si>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</si>
  <si>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</si>
  <si>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</si>
  <si>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</si>
  <si>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</si>
  <si>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</si>
  <si>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</si>
  <si>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</si>
  <si>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</si>
  <si>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</si>
  <si>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</si>
  <si>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</si>
  <si>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</si>
  <si>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</si>
  <si>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</si>
  <si>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</si>
  <si>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</si>
  <si>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</si>
  <si>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</si>
  <si>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</si>
  <si>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</si>
  <si>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</si>
  <si>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</si>
  <si>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</si>
  <si>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</si>
  <si>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</si>
  <si>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</si>
  <si>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荒尾市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</si>
  <si>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</si>
  <si>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</si>
  <si>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</si>
  <si>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</si>
  <si>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</si>
  <si>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</si>
  <si>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</si>
  <si>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</si>
  <si>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</si>
  <si>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</si>
  <si>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</si>
  <si>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在のところ、類似団体と比較すると概ね良好な水準である。しかし、今後は人口減少による給水収益の減少と、老朽施設が増加することによる費用の増加が予測され、健全な事業経営のために長期的な対策が必要と考えられる。
（今後の対策）
　平成31年度までに、更新需要、財政収支見直しに基づく計画的な施設更新、資金確保を行うための中長期計画を策定する。
　将来の人口減少を見据えた効率的な施設整備及び財政計画を検討し、安全で安定した供給サービスを永続的に提供できるように努める。
</t>
    <phoneticPr fontId="4"/>
  </si>
  <si>
    <t>　経営の健全性については、「企業債残高対給水収益比率」が類似団体と比較して高い数値となっている。
（要因）
　平成22、23年度に「ありあけ浄水場」の建設費として1,018,557千円を要したことにより、企業債残高が増加したためである。
（今後の対策）
　経営状況は、類似団体と比較しても大きな問題は無いように見えるが、将来的な見通しを踏まえると楽観視はできない状況である。安定した経営を維持していくため、今後も計画的に更新事業を実施し、経常収支とのバランスを考え設備投資と借入を行っていく。
　効率性については、平成26年度より「有収率」が年々減少傾向にある。この要因の多くは漏水であるため、漏水防止対策を進めていく必要がある。</t>
    <rPh sb="258" eb="260">
      <t>ヘイセイ</t>
    </rPh>
    <rPh sb="262" eb="264">
      <t>ネンド</t>
    </rPh>
    <rPh sb="272" eb="274">
      <t>ネンネン</t>
    </rPh>
    <rPh sb="274" eb="276">
      <t>ゲンショウ</t>
    </rPh>
    <rPh sb="276" eb="278">
      <t>ケイコウ</t>
    </rPh>
    <rPh sb="284" eb="286">
      <t>ヨウイン</t>
    </rPh>
    <rPh sb="287" eb="288">
      <t>オオ</t>
    </rPh>
    <rPh sb="290" eb="292">
      <t>ロウスイ</t>
    </rPh>
    <rPh sb="298" eb="300">
      <t>ロウスイ</t>
    </rPh>
    <rPh sb="300" eb="302">
      <t>ボウシ</t>
    </rPh>
    <rPh sb="302" eb="304">
      <t>タイサク</t>
    </rPh>
    <rPh sb="305" eb="306">
      <t>スス</t>
    </rPh>
    <rPh sb="310" eb="312">
      <t>ヒツヨウ</t>
    </rPh>
    <phoneticPr fontId="4"/>
  </si>
  <si>
    <t>　「管路更新率」は過去５ヵ年平均で0.67％と類似団体の0.70％を下回っているため、計画的に更新を実施する必要がある。
（今後の対策）
　平成28年度から中長期計画策定に着手し、平成30年度末までに施設再構築計画の策定及び更新需要見通しの検討を行う。施設、設備の劣化状況を正確に把握することにより、耐震化も併せた計画的、効率的な修繕、更新を行っていく予定である。</t>
    <rPh sb="43" eb="45">
      <t>ケイカク</t>
    </rPh>
    <rPh sb="45" eb="46">
      <t>テキ</t>
    </rPh>
    <rPh sb="47" eb="49">
      <t>コウシン</t>
    </rPh>
    <rPh sb="50" eb="52">
      <t>ジッシ</t>
    </rPh>
    <rPh sb="54" eb="5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</si>
</sst>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0.67</c:v>
                </c:pt>
                <c:pt idx="1">
                  <c:v>0.47</c:v>
                </c:pt>
                <c:pt idx="2">
                  <c:v>0.89</c:v>
                </c:pt>
                <c:pt idx="3">
                  <c:v>0.63</c:v>
                </c:pt>
                <c:pt idx="4">
                  <c:v>0.68</c:v>
                </c:pt>
              </c:numCache>
            </c:numRef>
          </c:val>
          <c:extLst xmlns:c16r2="http://schemas.microsoft.com/office/drawing/2015/06/chart">
            <c:ext xmlns:c16="http://schemas.microsoft.com/office/drawing/2014/chart" uri="{C3380CC4-5D6E-409C-BE32-E72D297353CC}">
              <c16:uniqueId val="{00000000-163C-4ECD-ABFF-CC528E0ABDB6}"/>
            </c:ext>
          </c:extLst>
        </c:ser>
        <c:dLbls>
          <c:showLegendKey val="0"/>
          <c:showVal val="0"/>
          <c:showCatName val="0"/>
          <c:showSerName val="0"/>
          <c:showPercent val="0"/>
          <c:showBubbleSize val="0"/>
        </c:dLbls>
        <c:gapWidth val="150"/>
        <c:axId val="101115008"/>
        <c:axId val="10111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163C-4ECD-ABFF-CC528E0ABDB6}"/>
            </c:ext>
          </c:extLst>
        </c:ser>
        <c:dLbls>
          <c:showLegendKey val="0"/>
          <c:showVal val="0"/>
          <c:showCatName val="0"/>
          <c:showSerName val="0"/>
          <c:showPercent val="0"/>
          <c:showBubbleSize val="0"/>
        </c:dLbls>
        <c:marker val="1"/>
        <c:smooth val="0"/>
        <c:axId val="101115008"/>
        <c:axId val="101116928"/>
      </c:lineChart>
      <c:dateAx>
        <c:axId val="101115008"/>
        <c:scaling>
          <c:orientation val="minMax"/>
        </c:scaling>
        <c:delete val="1"/>
        <c:axPos val="b"/>
        <c:numFmt formatCode="ge" sourceLinked="1"/>
        <c:majorTickMark val="none"/>
        <c:minorTickMark val="none"/>
        <c:tickLblPos val="none"/>
        <c:crossAx val="101116928"/>
        <c:crosses val="autoZero"/>
        <c:auto val="1"/>
        <c:lblOffset val="100"/>
        <c:baseTimeUnit val="years"/>
      </c:dateAx>
      <c:valAx>
        <c:axId val="10111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1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66.41</c:v>
                </c:pt>
                <c:pt idx="1">
                  <c:v>67.36</c:v>
                </c:pt>
                <c:pt idx="2">
                  <c:v>67.94</c:v>
                </c:pt>
                <c:pt idx="3">
                  <c:v>68.010000000000005</c:v>
                </c:pt>
                <c:pt idx="4">
                  <c:v>67.81</c:v>
                </c:pt>
              </c:numCache>
            </c:numRef>
          </c:val>
          <c:extLst xmlns:c16r2="http://schemas.microsoft.com/office/drawing/2015/06/chart">
            <c:ext xmlns:c16="http://schemas.microsoft.com/office/drawing/2014/chart" uri="{C3380CC4-5D6E-409C-BE32-E72D297353CC}">
              <c16:uniqueId val="{00000000-EE68-46EF-BBE2-EC9A7B3E9900}"/>
            </c:ext>
          </c:extLst>
        </c:ser>
        <c:dLbls>
          <c:showLegendKey val="0"/>
          <c:showVal val="0"/>
          <c:showCatName val="0"/>
          <c:showSerName val="0"/>
          <c:showPercent val="0"/>
          <c:showBubbleSize val="0"/>
        </c:dLbls>
        <c:gapWidth val="150"/>
        <c:axId val="102270080"/>
        <c:axId val="10227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EE68-46EF-BBE2-EC9A7B3E9900}"/>
            </c:ext>
          </c:extLst>
        </c:ser>
        <c:dLbls>
          <c:showLegendKey val="0"/>
          <c:showVal val="0"/>
          <c:showCatName val="0"/>
          <c:showSerName val="0"/>
          <c:showPercent val="0"/>
          <c:showBubbleSize val="0"/>
        </c:dLbls>
        <c:marker val="1"/>
        <c:smooth val="0"/>
        <c:axId val="102270080"/>
        <c:axId val="102272000"/>
      </c:lineChart>
      <c:dateAx>
        <c:axId val="102270080"/>
        <c:scaling>
          <c:orientation val="minMax"/>
        </c:scaling>
        <c:delete val="1"/>
        <c:axPos val="b"/>
        <c:numFmt formatCode="ge" sourceLinked="1"/>
        <c:majorTickMark val="none"/>
        <c:minorTickMark val="none"/>
        <c:tickLblPos val="none"/>
        <c:crossAx val="102272000"/>
        <c:crosses val="autoZero"/>
        <c:auto val="1"/>
        <c:lblOffset val="100"/>
        <c:baseTimeUnit val="years"/>
      </c:dateAx>
      <c:valAx>
        <c:axId val="10227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88.56</c:v>
                </c:pt>
                <c:pt idx="1">
                  <c:v>90.61</c:v>
                </c:pt>
                <c:pt idx="2">
                  <c:v>90.05</c:v>
                </c:pt>
                <c:pt idx="3">
                  <c:v>88.59</c:v>
                </c:pt>
                <c:pt idx="4">
                  <c:v>87.97</c:v>
                </c:pt>
              </c:numCache>
            </c:numRef>
          </c:val>
          <c:extLst xmlns:c16r2="http://schemas.microsoft.com/office/drawing/2015/06/chart">
            <c:ext xmlns:c16="http://schemas.microsoft.com/office/drawing/2014/chart" uri="{C3380CC4-5D6E-409C-BE32-E72D297353CC}">
              <c16:uniqueId val="{00000000-2A93-457A-B31E-BE33691CF3C3}"/>
            </c:ext>
          </c:extLst>
        </c:ser>
        <c:dLbls>
          <c:showLegendKey val="0"/>
          <c:showVal val="0"/>
          <c:showCatName val="0"/>
          <c:showSerName val="0"/>
          <c:showPercent val="0"/>
          <c:showBubbleSize val="0"/>
        </c:dLbls>
        <c:gapWidth val="150"/>
        <c:axId val="102323712"/>
        <c:axId val="10232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2A93-457A-B31E-BE33691CF3C3}"/>
            </c:ext>
          </c:extLst>
        </c:ser>
        <c:dLbls>
          <c:showLegendKey val="0"/>
          <c:showVal val="0"/>
          <c:showCatName val="0"/>
          <c:showSerName val="0"/>
          <c:showPercent val="0"/>
          <c:showBubbleSize val="0"/>
        </c:dLbls>
        <c:marker val="1"/>
        <c:smooth val="0"/>
        <c:axId val="102323712"/>
        <c:axId val="102325632"/>
      </c:lineChart>
      <c:dateAx>
        <c:axId val="102323712"/>
        <c:scaling>
          <c:orientation val="minMax"/>
        </c:scaling>
        <c:delete val="1"/>
        <c:axPos val="b"/>
        <c:numFmt formatCode="ge" sourceLinked="1"/>
        <c:majorTickMark val="none"/>
        <c:minorTickMark val="none"/>
        <c:tickLblPos val="none"/>
        <c:crossAx val="102325632"/>
        <c:crosses val="autoZero"/>
        <c:auto val="1"/>
        <c:lblOffset val="100"/>
        <c:baseTimeUnit val="years"/>
      </c:dateAx>
      <c:valAx>
        <c:axId val="1023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2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104.88</c:v>
                </c:pt>
                <c:pt idx="1">
                  <c:v>113.39</c:v>
                </c:pt>
                <c:pt idx="2">
                  <c:v>115.71</c:v>
                </c:pt>
                <c:pt idx="3">
                  <c:v>112.61</c:v>
                </c:pt>
                <c:pt idx="4">
                  <c:v>112.37</c:v>
                </c:pt>
              </c:numCache>
            </c:numRef>
          </c:val>
          <c:extLst xmlns:c16r2="http://schemas.microsoft.com/office/drawing/2015/06/chart">
            <c:ext xmlns:c16="http://schemas.microsoft.com/office/drawing/2014/chart" uri="{C3380CC4-5D6E-409C-BE32-E72D297353CC}">
              <c16:uniqueId val="{00000000-0B20-4B9B-B913-CA625B76DAC9}"/>
            </c:ext>
          </c:extLst>
        </c:ser>
        <c:dLbls>
          <c:showLegendKey val="0"/>
          <c:showVal val="0"/>
          <c:showCatName val="0"/>
          <c:showSerName val="0"/>
          <c:showPercent val="0"/>
          <c:showBubbleSize val="0"/>
        </c:dLbls>
        <c:gapWidth val="150"/>
        <c:axId val="101545472"/>
        <c:axId val="10154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0B20-4B9B-B913-CA625B76DAC9}"/>
            </c:ext>
          </c:extLst>
        </c:ser>
        <c:dLbls>
          <c:showLegendKey val="0"/>
          <c:showVal val="0"/>
          <c:showCatName val="0"/>
          <c:showSerName val="0"/>
          <c:showPercent val="0"/>
          <c:showBubbleSize val="0"/>
        </c:dLbls>
        <c:marker val="1"/>
        <c:smooth val="0"/>
        <c:axId val="101545472"/>
        <c:axId val="101547392"/>
      </c:lineChart>
      <c:dateAx>
        <c:axId val="101545472"/>
        <c:scaling>
          <c:orientation val="minMax"/>
        </c:scaling>
        <c:delete val="1"/>
        <c:axPos val="b"/>
        <c:numFmt formatCode="ge" sourceLinked="1"/>
        <c:majorTickMark val="none"/>
        <c:minorTickMark val="none"/>
        <c:tickLblPos val="none"/>
        <c:crossAx val="101547392"/>
        <c:crosses val="autoZero"/>
        <c:auto val="1"/>
        <c:lblOffset val="100"/>
        <c:baseTimeUnit val="years"/>
      </c:dateAx>
      <c:valAx>
        <c:axId val="101547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5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27.12</c:v>
                </c:pt>
                <c:pt idx="1">
                  <c:v>38.06</c:v>
                </c:pt>
                <c:pt idx="2">
                  <c:v>39.119999999999997</c:v>
                </c:pt>
                <c:pt idx="3">
                  <c:v>40.35</c:v>
                </c:pt>
                <c:pt idx="4">
                  <c:v>41.1</c:v>
                </c:pt>
              </c:numCache>
            </c:numRef>
          </c:val>
          <c:extLst xmlns:c16r2="http://schemas.microsoft.com/office/drawing/2015/06/chart">
            <c:ext xmlns:c16="http://schemas.microsoft.com/office/drawing/2014/chart" uri="{C3380CC4-5D6E-409C-BE32-E72D297353CC}">
              <c16:uniqueId val="{00000000-0BA2-4AFF-A09B-5B7C33895D45}"/>
            </c:ext>
          </c:extLst>
        </c:ser>
        <c:dLbls>
          <c:showLegendKey val="0"/>
          <c:showVal val="0"/>
          <c:showCatName val="0"/>
          <c:showSerName val="0"/>
          <c:showPercent val="0"/>
          <c:showBubbleSize val="0"/>
        </c:dLbls>
        <c:gapWidth val="150"/>
        <c:axId val="101857152"/>
        <c:axId val="10185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0BA2-4AFF-A09B-5B7C33895D45}"/>
            </c:ext>
          </c:extLst>
        </c:ser>
        <c:dLbls>
          <c:showLegendKey val="0"/>
          <c:showVal val="0"/>
          <c:showCatName val="0"/>
          <c:showSerName val="0"/>
          <c:showPercent val="0"/>
          <c:showBubbleSize val="0"/>
        </c:dLbls>
        <c:marker val="1"/>
        <c:smooth val="0"/>
        <c:axId val="101857152"/>
        <c:axId val="101859328"/>
      </c:lineChart>
      <c:dateAx>
        <c:axId val="101857152"/>
        <c:scaling>
          <c:orientation val="minMax"/>
        </c:scaling>
        <c:delete val="1"/>
        <c:axPos val="b"/>
        <c:numFmt formatCode="ge" sourceLinked="1"/>
        <c:majorTickMark val="none"/>
        <c:minorTickMark val="none"/>
        <c:tickLblPos val="none"/>
        <c:crossAx val="101859328"/>
        <c:crosses val="autoZero"/>
        <c:auto val="1"/>
        <c:lblOffset val="100"/>
        <c:baseTimeUnit val="years"/>
      </c:dateAx>
      <c:valAx>
        <c:axId val="1018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9.18</c:v>
                </c:pt>
                <c:pt idx="1">
                  <c:v>8.94</c:v>
                </c:pt>
                <c:pt idx="2">
                  <c:v>8.5</c:v>
                </c:pt>
                <c:pt idx="3">
                  <c:v>8.0399999999999991</c:v>
                </c:pt>
                <c:pt idx="4">
                  <c:v>8</c:v>
                </c:pt>
              </c:numCache>
            </c:numRef>
          </c:val>
          <c:extLst xmlns:c16r2="http://schemas.microsoft.com/office/drawing/2015/06/chart">
            <c:ext xmlns:c16="http://schemas.microsoft.com/office/drawing/2014/chart" uri="{C3380CC4-5D6E-409C-BE32-E72D297353CC}">
              <c16:uniqueId val="{00000000-F1DA-4E8B-94D8-B63F0D32CB16}"/>
            </c:ext>
          </c:extLst>
        </c:ser>
        <c:dLbls>
          <c:showLegendKey val="0"/>
          <c:showVal val="0"/>
          <c:showCatName val="0"/>
          <c:showSerName val="0"/>
          <c:showPercent val="0"/>
          <c:showBubbleSize val="0"/>
        </c:dLbls>
        <c:gapWidth val="150"/>
        <c:axId val="101894400"/>
        <c:axId val="10190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F1DA-4E8B-94D8-B63F0D32CB16}"/>
            </c:ext>
          </c:extLst>
        </c:ser>
        <c:dLbls>
          <c:showLegendKey val="0"/>
          <c:showVal val="0"/>
          <c:showCatName val="0"/>
          <c:showSerName val="0"/>
          <c:showPercent val="0"/>
          <c:showBubbleSize val="0"/>
        </c:dLbls>
        <c:marker val="1"/>
        <c:smooth val="0"/>
        <c:axId val="101894400"/>
        <c:axId val="101900672"/>
      </c:lineChart>
      <c:dateAx>
        <c:axId val="101894400"/>
        <c:scaling>
          <c:orientation val="minMax"/>
        </c:scaling>
        <c:delete val="1"/>
        <c:axPos val="b"/>
        <c:numFmt formatCode="ge" sourceLinked="1"/>
        <c:majorTickMark val="none"/>
        <c:minorTickMark val="none"/>
        <c:tickLblPos val="none"/>
        <c:crossAx val="101900672"/>
        <c:crosses val="autoZero"/>
        <c:auto val="1"/>
        <c:lblOffset val="100"/>
        <c:baseTimeUnit val="years"/>
      </c:dateAx>
      <c:valAx>
        <c:axId val="1019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EAD-4C0F-BA0B-F9FC922F2EA2}"/>
            </c:ext>
          </c:extLst>
        </c:ser>
        <c:dLbls>
          <c:showLegendKey val="0"/>
          <c:showVal val="0"/>
          <c:showCatName val="0"/>
          <c:showSerName val="0"/>
          <c:showPercent val="0"/>
          <c:showBubbleSize val="0"/>
        </c:dLbls>
        <c:gapWidth val="150"/>
        <c:axId val="101686272"/>
        <c:axId val="10169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2EAD-4C0F-BA0B-F9FC922F2EA2}"/>
            </c:ext>
          </c:extLst>
        </c:ser>
        <c:dLbls>
          <c:showLegendKey val="0"/>
          <c:showVal val="0"/>
          <c:showCatName val="0"/>
          <c:showSerName val="0"/>
          <c:showPercent val="0"/>
          <c:showBubbleSize val="0"/>
        </c:dLbls>
        <c:marker val="1"/>
        <c:smooth val="0"/>
        <c:axId val="101686272"/>
        <c:axId val="101692544"/>
      </c:lineChart>
      <c:dateAx>
        <c:axId val="101686272"/>
        <c:scaling>
          <c:orientation val="minMax"/>
        </c:scaling>
        <c:delete val="1"/>
        <c:axPos val="b"/>
        <c:numFmt formatCode="ge" sourceLinked="1"/>
        <c:majorTickMark val="none"/>
        <c:minorTickMark val="none"/>
        <c:tickLblPos val="none"/>
        <c:crossAx val="101692544"/>
        <c:crosses val="autoZero"/>
        <c:auto val="1"/>
        <c:lblOffset val="100"/>
        <c:baseTimeUnit val="years"/>
      </c:dateAx>
      <c:valAx>
        <c:axId val="101692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6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382.67</c:v>
                </c:pt>
                <c:pt idx="1">
                  <c:v>222.66</c:v>
                </c:pt>
                <c:pt idx="2">
                  <c:v>237.89</c:v>
                </c:pt>
                <c:pt idx="3">
                  <c:v>178.31</c:v>
                </c:pt>
                <c:pt idx="4">
                  <c:v>197.7</c:v>
                </c:pt>
              </c:numCache>
            </c:numRef>
          </c:val>
          <c:extLst xmlns:c16r2="http://schemas.microsoft.com/office/drawing/2015/06/chart">
            <c:ext xmlns:c16="http://schemas.microsoft.com/office/drawing/2014/chart" uri="{C3380CC4-5D6E-409C-BE32-E72D297353CC}">
              <c16:uniqueId val="{00000000-ED0E-4A90-93F2-B8A8C8B30E9A}"/>
            </c:ext>
          </c:extLst>
        </c:ser>
        <c:dLbls>
          <c:showLegendKey val="0"/>
          <c:showVal val="0"/>
          <c:showCatName val="0"/>
          <c:showSerName val="0"/>
          <c:showPercent val="0"/>
          <c:showBubbleSize val="0"/>
        </c:dLbls>
        <c:gapWidth val="150"/>
        <c:axId val="101720064"/>
        <c:axId val="10172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ED0E-4A90-93F2-B8A8C8B30E9A}"/>
            </c:ext>
          </c:extLst>
        </c:ser>
        <c:dLbls>
          <c:showLegendKey val="0"/>
          <c:showVal val="0"/>
          <c:showCatName val="0"/>
          <c:showSerName val="0"/>
          <c:showPercent val="0"/>
          <c:showBubbleSize val="0"/>
        </c:dLbls>
        <c:marker val="1"/>
        <c:smooth val="0"/>
        <c:axId val="101720064"/>
        <c:axId val="101721984"/>
      </c:lineChart>
      <c:dateAx>
        <c:axId val="101720064"/>
        <c:scaling>
          <c:orientation val="minMax"/>
        </c:scaling>
        <c:delete val="1"/>
        <c:axPos val="b"/>
        <c:numFmt formatCode="ge" sourceLinked="1"/>
        <c:majorTickMark val="none"/>
        <c:minorTickMark val="none"/>
        <c:tickLblPos val="none"/>
        <c:crossAx val="101721984"/>
        <c:crosses val="autoZero"/>
        <c:auto val="1"/>
        <c:lblOffset val="100"/>
        <c:baseTimeUnit val="years"/>
      </c:dateAx>
      <c:valAx>
        <c:axId val="101721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72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622.30999999999995</c:v>
                </c:pt>
                <c:pt idx="1">
                  <c:v>582.83000000000004</c:v>
                </c:pt>
                <c:pt idx="2">
                  <c:v>564.52</c:v>
                </c:pt>
                <c:pt idx="3">
                  <c:v>550.98</c:v>
                </c:pt>
                <c:pt idx="4">
                  <c:v>551.66</c:v>
                </c:pt>
              </c:numCache>
            </c:numRef>
          </c:val>
          <c:extLst xmlns:c16r2="http://schemas.microsoft.com/office/drawing/2015/06/chart">
            <c:ext xmlns:c16="http://schemas.microsoft.com/office/drawing/2014/chart" uri="{C3380CC4-5D6E-409C-BE32-E72D297353CC}">
              <c16:uniqueId val="{00000000-0899-44D8-B712-2BFB79439410}"/>
            </c:ext>
          </c:extLst>
        </c:ser>
        <c:dLbls>
          <c:showLegendKey val="0"/>
          <c:showVal val="0"/>
          <c:showCatName val="0"/>
          <c:showSerName val="0"/>
          <c:showPercent val="0"/>
          <c:showBubbleSize val="0"/>
        </c:dLbls>
        <c:gapWidth val="150"/>
        <c:axId val="101765120"/>
        <c:axId val="10176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0899-44D8-B712-2BFB79439410}"/>
            </c:ext>
          </c:extLst>
        </c:ser>
        <c:dLbls>
          <c:showLegendKey val="0"/>
          <c:showVal val="0"/>
          <c:showCatName val="0"/>
          <c:showSerName val="0"/>
          <c:showPercent val="0"/>
          <c:showBubbleSize val="0"/>
        </c:dLbls>
        <c:marker val="1"/>
        <c:smooth val="0"/>
        <c:axId val="101765120"/>
        <c:axId val="101767040"/>
      </c:lineChart>
      <c:dateAx>
        <c:axId val="101765120"/>
        <c:scaling>
          <c:orientation val="minMax"/>
        </c:scaling>
        <c:delete val="1"/>
        <c:axPos val="b"/>
        <c:numFmt formatCode="ge" sourceLinked="1"/>
        <c:majorTickMark val="none"/>
        <c:minorTickMark val="none"/>
        <c:tickLblPos val="none"/>
        <c:crossAx val="101767040"/>
        <c:crosses val="autoZero"/>
        <c:auto val="1"/>
        <c:lblOffset val="100"/>
        <c:baseTimeUnit val="years"/>
      </c:dateAx>
      <c:valAx>
        <c:axId val="101767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7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94.74</c:v>
                </c:pt>
                <c:pt idx="1">
                  <c:v>106.14</c:v>
                </c:pt>
                <c:pt idx="2">
                  <c:v>108.6</c:v>
                </c:pt>
                <c:pt idx="3">
                  <c:v>104.32</c:v>
                </c:pt>
                <c:pt idx="4">
                  <c:v>104.11</c:v>
                </c:pt>
              </c:numCache>
            </c:numRef>
          </c:val>
          <c:extLst xmlns:c16r2="http://schemas.microsoft.com/office/drawing/2015/06/chart">
            <c:ext xmlns:c16="http://schemas.microsoft.com/office/drawing/2014/chart" uri="{C3380CC4-5D6E-409C-BE32-E72D297353CC}">
              <c16:uniqueId val="{00000000-AE11-495B-BFB7-D920DED827B4}"/>
            </c:ext>
          </c:extLst>
        </c:ser>
        <c:dLbls>
          <c:showLegendKey val="0"/>
          <c:showVal val="0"/>
          <c:showCatName val="0"/>
          <c:showSerName val="0"/>
          <c:showPercent val="0"/>
          <c:showBubbleSize val="0"/>
        </c:dLbls>
        <c:gapWidth val="150"/>
        <c:axId val="101802368"/>
        <c:axId val="10180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AE11-495B-BFB7-D920DED827B4}"/>
            </c:ext>
          </c:extLst>
        </c:ser>
        <c:dLbls>
          <c:showLegendKey val="0"/>
          <c:showVal val="0"/>
          <c:showCatName val="0"/>
          <c:showSerName val="0"/>
          <c:showPercent val="0"/>
          <c:showBubbleSize val="0"/>
        </c:dLbls>
        <c:marker val="1"/>
        <c:smooth val="0"/>
        <c:axId val="101802368"/>
        <c:axId val="101804288"/>
      </c:lineChart>
      <c:dateAx>
        <c:axId val="101802368"/>
        <c:scaling>
          <c:orientation val="minMax"/>
        </c:scaling>
        <c:delete val="1"/>
        <c:axPos val="b"/>
        <c:numFmt formatCode="ge" sourceLinked="1"/>
        <c:majorTickMark val="none"/>
        <c:minorTickMark val="none"/>
        <c:tickLblPos val="none"/>
        <c:crossAx val="101804288"/>
        <c:crosses val="autoZero"/>
        <c:auto val="1"/>
        <c:lblOffset val="100"/>
        <c:baseTimeUnit val="years"/>
      </c:dateAx>
      <c:valAx>
        <c:axId val="1018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154.88999999999999</c:v>
                </c:pt>
                <c:pt idx="1">
                  <c:v>137.34</c:v>
                </c:pt>
                <c:pt idx="2">
                  <c:v>134.36000000000001</c:v>
                </c:pt>
                <c:pt idx="3">
                  <c:v>141.5</c:v>
                </c:pt>
                <c:pt idx="4">
                  <c:v>141.5</c:v>
                </c:pt>
              </c:numCache>
            </c:numRef>
          </c:val>
          <c:extLst xmlns:c16r2="http://schemas.microsoft.com/office/drawing/2015/06/chart">
            <c:ext xmlns:c16="http://schemas.microsoft.com/office/drawing/2014/chart" uri="{C3380CC4-5D6E-409C-BE32-E72D297353CC}">
              <c16:uniqueId val="{00000000-8F8B-4BA8-9885-7189C117E658}"/>
            </c:ext>
          </c:extLst>
        </c:ser>
        <c:dLbls>
          <c:showLegendKey val="0"/>
          <c:showVal val="0"/>
          <c:showCatName val="0"/>
          <c:showSerName val="0"/>
          <c:showPercent val="0"/>
          <c:showBubbleSize val="0"/>
        </c:dLbls>
        <c:gapWidth val="150"/>
        <c:axId val="101839616"/>
        <c:axId val="10184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8F8B-4BA8-9885-7189C117E658}"/>
            </c:ext>
          </c:extLst>
        </c:ser>
        <c:dLbls>
          <c:showLegendKey val="0"/>
          <c:showVal val="0"/>
          <c:showCatName val="0"/>
          <c:showSerName val="0"/>
          <c:showPercent val="0"/>
          <c:showBubbleSize val="0"/>
        </c:dLbls>
        <c:marker val="1"/>
        <c:smooth val="0"/>
        <c:axId val="101839616"/>
        <c:axId val="101841536"/>
      </c:lineChart>
      <c:dateAx>
        <c:axId val="101839616"/>
        <c:scaling>
          <c:orientation val="minMax"/>
        </c:scaling>
        <c:delete val="1"/>
        <c:axPos val="b"/>
        <c:numFmt formatCode="ge" sourceLinked="1"/>
        <c:majorTickMark val="none"/>
        <c:minorTickMark val="none"/>
        <c:tickLblPos val="none"/>
        <c:crossAx val="101841536"/>
        <c:crosses val="autoZero"/>
        <c:auto val="1"/>
        <c:lblOffset val="100"/>
        <c:baseTimeUnit val="years"/>
      </c:dateAx>
      <c:valAx>
        <c:axId val="10184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85" zoomScaleNormal="8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熊本県　荒尾市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2">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自治体職員</v>
      </c>
      <c r="AE8" s="82"/>
      <c r="AF8" s="82"/>
      <c r="AG8" s="82"/>
      <c r="AH8" s="82"/>
      <c r="AI8" s="82"/>
      <c r="AJ8" s="82"/>
      <c r="AK8" s="4"/>
      <c r="AL8" s="70">
        <f>データ!$R$6</f>
        <v>53432</v>
      </c>
      <c r="AM8" s="70"/>
      <c r="AN8" s="70"/>
      <c r="AO8" s="70"/>
      <c r="AP8" s="70"/>
      <c r="AQ8" s="70"/>
      <c r="AR8" s="70"/>
      <c r="AS8" s="70"/>
      <c r="AT8" s="66">
        <f>データ!$S$6</f>
        <v>57.37</v>
      </c>
      <c r="AU8" s="67"/>
      <c r="AV8" s="67"/>
      <c r="AW8" s="67"/>
      <c r="AX8" s="67"/>
      <c r="AY8" s="67"/>
      <c r="AZ8" s="67"/>
      <c r="BA8" s="67"/>
      <c r="BB8" s="69">
        <f>データ!$T$6</f>
        <v>931.36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2">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2">
      <c r="A10" s="2"/>
      <c r="B10" s="66" t="str">
        <f>データ!$N$6</f>
        <v>-</v>
      </c>
      <c r="C10" s="67"/>
      <c r="D10" s="67"/>
      <c r="E10" s="67"/>
      <c r="F10" s="67"/>
      <c r="G10" s="67"/>
      <c r="H10" s="67"/>
      <c r="I10" s="66">
        <f>データ!$O$6</f>
        <v>60.85</v>
      </c>
      <c r="J10" s="67"/>
      <c r="K10" s="67"/>
      <c r="L10" s="67"/>
      <c r="M10" s="67"/>
      <c r="N10" s="67"/>
      <c r="O10" s="68"/>
      <c r="P10" s="69">
        <f>データ!$P$6</f>
        <v>95.67</v>
      </c>
      <c r="Q10" s="69"/>
      <c r="R10" s="69"/>
      <c r="S10" s="69"/>
      <c r="T10" s="69"/>
      <c r="U10" s="69"/>
      <c r="V10" s="69"/>
      <c r="W10" s="70">
        <f>データ!$Q$6</f>
        <v>2700</v>
      </c>
      <c r="X10" s="70"/>
      <c r="Y10" s="70"/>
      <c r="Z10" s="70"/>
      <c r="AA10" s="70"/>
      <c r="AB10" s="70"/>
      <c r="AC10" s="70"/>
      <c r="AD10" s="2"/>
      <c r="AE10" s="2"/>
      <c r="AF10" s="2"/>
      <c r="AG10" s="2"/>
      <c r="AH10" s="4"/>
      <c r="AI10" s="4"/>
      <c r="AJ10" s="4"/>
      <c r="AK10" s="4"/>
      <c r="AL10" s="70">
        <f>データ!$U$6</f>
        <v>50801</v>
      </c>
      <c r="AM10" s="70"/>
      <c r="AN10" s="70"/>
      <c r="AO10" s="70"/>
      <c r="AP10" s="70"/>
      <c r="AQ10" s="70"/>
      <c r="AR10" s="70"/>
      <c r="AS10" s="70"/>
      <c r="AT10" s="66">
        <f>データ!$V$6</f>
        <v>25</v>
      </c>
      <c r="AU10" s="67"/>
      <c r="AV10" s="67"/>
      <c r="AW10" s="67"/>
      <c r="AX10" s="67"/>
      <c r="AY10" s="67"/>
      <c r="AZ10" s="67"/>
      <c r="BA10" s="67"/>
      <c r="BB10" s="69">
        <f>データ!$W$6</f>
        <v>2032.04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2">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2">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2">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2">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2">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2">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2">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2">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2">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WiyqL8oDyMCQIo40bBEFt2UU8plcxEpyptDhi5NA2L7q3qc507xqZWGeIQkgUsJr6zxG733tGrVvSwKR/emAzA==" saltValue="xoiEvSm64uFvenm6NUtEf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2">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2">
      <c r="A6" s="28" t="s">
        <v>104</v>
      </c>
      <c r="B6" s="33">
        <f>B7</f>
        <v>2017</v>
      </c>
      <c r="C6" s="33">
        <f t="shared" ref="C6:W6" si="3">C7</f>
        <v>432041</v>
      </c>
      <c r="D6" s="33">
        <f t="shared" si="3"/>
        <v>46</v>
      </c>
      <c r="E6" s="33">
        <f t="shared" si="3"/>
        <v>1</v>
      </c>
      <c r="F6" s="33">
        <f t="shared" si="3"/>
        <v>0</v>
      </c>
      <c r="G6" s="33">
        <f t="shared" si="3"/>
        <v>1</v>
      </c>
      <c r="H6" s="33" t="str">
        <f t="shared" si="3"/>
        <v>熊本県　荒尾市</v>
      </c>
      <c r="I6" s="33" t="str">
        <f t="shared" si="3"/>
        <v>法適用</v>
      </c>
      <c r="J6" s="33" t="str">
        <f t="shared" si="3"/>
        <v>水道事業</v>
      </c>
      <c r="K6" s="33" t="str">
        <f t="shared" si="3"/>
        <v>末端給水事業</v>
      </c>
      <c r="L6" s="33" t="str">
        <f t="shared" si="3"/>
        <v>A4</v>
      </c>
      <c r="M6" s="33" t="str">
        <f t="shared" si="3"/>
        <v>自治体職員</v>
      </c>
      <c r="N6" s="34" t="str">
        <f t="shared" si="3"/>
        <v>-</v>
      </c>
      <c r="O6" s="34">
        <f t="shared" si="3"/>
        <v>60.85</v>
      </c>
      <c r="P6" s="34">
        <f t="shared" si="3"/>
        <v>95.67</v>
      </c>
      <c r="Q6" s="34">
        <f t="shared" si="3"/>
        <v>2700</v>
      </c>
      <c r="R6" s="34">
        <f t="shared" si="3"/>
        <v>53432</v>
      </c>
      <c r="S6" s="34">
        <f t="shared" si="3"/>
        <v>57.37</v>
      </c>
      <c r="T6" s="34">
        <f t="shared" si="3"/>
        <v>931.36</v>
      </c>
      <c r="U6" s="34">
        <f t="shared" si="3"/>
        <v>50801</v>
      </c>
      <c r="V6" s="34">
        <f t="shared" si="3"/>
        <v>25</v>
      </c>
      <c r="W6" s="34">
        <f t="shared" si="3"/>
        <v>2032.04</v>
      </c>
      <c r="X6" s="35">
        <f>IF(X7="",NA(),X7)</f>
        <v>104.88</v>
      </c>
      <c r="Y6" s="35">
        <f t="shared" ref="Y6:AG6" si="4">IF(Y7="",NA(),Y7)</f>
        <v>113.39</v>
      </c>
      <c r="Z6" s="35">
        <f t="shared" si="4"/>
        <v>115.71</v>
      </c>
      <c r="AA6" s="35">
        <f t="shared" si="4"/>
        <v>112.61</v>
      </c>
      <c r="AB6" s="35">
        <f t="shared" si="4"/>
        <v>112.37</v>
      </c>
      <c r="AC6" s="35">
        <f t="shared" si="4"/>
        <v>106.89</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0.41</v>
      </c>
      <c r="AP6" s="35">
        <f t="shared" si="5"/>
        <v>0.54</v>
      </c>
      <c r="AQ6" s="35">
        <f t="shared" si="5"/>
        <v>0.68</v>
      </c>
      <c r="AR6" s="35">
        <f t="shared" si="5"/>
        <v>1</v>
      </c>
      <c r="AS6" s="34" t="str">
        <f>IF(AS7="","",IF(AS7="-","【-】","【"&amp;SUBSTITUTE(TEXT(AS7,"#,##0.00"),"-","△")&amp;"】"))</f>
        <v>【0.85】</v>
      </c>
      <c r="AT6" s="35">
        <f>IF(AT7="",NA(),AT7)</f>
        <v>382.67</v>
      </c>
      <c r="AU6" s="35">
        <f t="shared" ref="AU6:BC6" si="6">IF(AU7="",NA(),AU7)</f>
        <v>222.66</v>
      </c>
      <c r="AV6" s="35">
        <f t="shared" si="6"/>
        <v>237.89</v>
      </c>
      <c r="AW6" s="35">
        <f t="shared" si="6"/>
        <v>178.31</v>
      </c>
      <c r="AX6" s="35">
        <f t="shared" si="6"/>
        <v>197.7</v>
      </c>
      <c r="AY6" s="35">
        <f t="shared" si="6"/>
        <v>909.68</v>
      </c>
      <c r="AZ6" s="35">
        <f t="shared" si="6"/>
        <v>335.95</v>
      </c>
      <c r="BA6" s="35">
        <f t="shared" si="6"/>
        <v>346.59</v>
      </c>
      <c r="BB6" s="35">
        <f t="shared" si="6"/>
        <v>357.82</v>
      </c>
      <c r="BC6" s="35">
        <f t="shared" si="6"/>
        <v>355.5</v>
      </c>
      <c r="BD6" s="34" t="str">
        <f>IF(BD7="","",IF(BD7="-","【-】","【"&amp;SUBSTITUTE(TEXT(BD7,"#,##0.00"),"-","△")&amp;"】"))</f>
        <v>【264.34】</v>
      </c>
      <c r="BE6" s="35">
        <f>IF(BE7="",NA(),BE7)</f>
        <v>622.30999999999995</v>
      </c>
      <c r="BF6" s="35">
        <f t="shared" ref="BF6:BN6" si="7">IF(BF7="",NA(),BF7)</f>
        <v>582.83000000000004</v>
      </c>
      <c r="BG6" s="35">
        <f t="shared" si="7"/>
        <v>564.52</v>
      </c>
      <c r="BH6" s="35">
        <f t="shared" si="7"/>
        <v>550.98</v>
      </c>
      <c r="BI6" s="35">
        <f t="shared" si="7"/>
        <v>551.66</v>
      </c>
      <c r="BJ6" s="35">
        <f t="shared" si="7"/>
        <v>382.65</v>
      </c>
      <c r="BK6" s="35">
        <f t="shared" si="7"/>
        <v>319.82</v>
      </c>
      <c r="BL6" s="35">
        <f t="shared" si="7"/>
        <v>312.02999999999997</v>
      </c>
      <c r="BM6" s="35">
        <f t="shared" si="7"/>
        <v>307.45999999999998</v>
      </c>
      <c r="BN6" s="35">
        <f t="shared" si="7"/>
        <v>312.58</v>
      </c>
      <c r="BO6" s="34" t="str">
        <f>IF(BO7="","",IF(BO7="-","【-】","【"&amp;SUBSTITUTE(TEXT(BO7,"#,##0.00"),"-","△")&amp;"】"))</f>
        <v>【274.27】</v>
      </c>
      <c r="BP6" s="35">
        <f>IF(BP7="",NA(),BP7)</f>
        <v>94.74</v>
      </c>
      <c r="BQ6" s="35">
        <f t="shared" ref="BQ6:BY6" si="8">IF(BQ7="",NA(),BQ7)</f>
        <v>106.14</v>
      </c>
      <c r="BR6" s="35">
        <f t="shared" si="8"/>
        <v>108.6</v>
      </c>
      <c r="BS6" s="35">
        <f t="shared" si="8"/>
        <v>104.32</v>
      </c>
      <c r="BT6" s="35">
        <f t="shared" si="8"/>
        <v>104.11</v>
      </c>
      <c r="BU6" s="35">
        <f t="shared" si="8"/>
        <v>96.1</v>
      </c>
      <c r="BV6" s="35">
        <f t="shared" si="8"/>
        <v>105.21</v>
      </c>
      <c r="BW6" s="35">
        <f t="shared" si="8"/>
        <v>105.71</v>
      </c>
      <c r="BX6" s="35">
        <f t="shared" si="8"/>
        <v>106.01</v>
      </c>
      <c r="BY6" s="35">
        <f t="shared" si="8"/>
        <v>104.57</v>
      </c>
      <c r="BZ6" s="34" t="str">
        <f>IF(BZ7="","",IF(BZ7="-","【-】","【"&amp;SUBSTITUTE(TEXT(BZ7,"#,##0.00"),"-","△")&amp;"】"))</f>
        <v>【104.36】</v>
      </c>
      <c r="CA6" s="35">
        <f>IF(CA7="",NA(),CA7)</f>
        <v>154.88999999999999</v>
      </c>
      <c r="CB6" s="35">
        <f t="shared" ref="CB6:CJ6" si="9">IF(CB7="",NA(),CB7)</f>
        <v>137.34</v>
      </c>
      <c r="CC6" s="35">
        <f t="shared" si="9"/>
        <v>134.36000000000001</v>
      </c>
      <c r="CD6" s="35">
        <f t="shared" si="9"/>
        <v>141.5</v>
      </c>
      <c r="CE6" s="35">
        <f t="shared" si="9"/>
        <v>141.5</v>
      </c>
      <c r="CF6" s="35">
        <f t="shared" si="9"/>
        <v>178.39</v>
      </c>
      <c r="CG6" s="35">
        <f t="shared" si="9"/>
        <v>162.59</v>
      </c>
      <c r="CH6" s="35">
        <f t="shared" si="9"/>
        <v>162.15</v>
      </c>
      <c r="CI6" s="35">
        <f t="shared" si="9"/>
        <v>162.24</v>
      </c>
      <c r="CJ6" s="35">
        <f t="shared" si="9"/>
        <v>165.47</v>
      </c>
      <c r="CK6" s="34" t="str">
        <f>IF(CK7="","",IF(CK7="-","【-】","【"&amp;SUBSTITUTE(TEXT(CK7,"#,##0.00"),"-","△")&amp;"】"))</f>
        <v>【165.71】</v>
      </c>
      <c r="CL6" s="35">
        <f>IF(CL7="",NA(),CL7)</f>
        <v>66.41</v>
      </c>
      <c r="CM6" s="35">
        <f t="shared" ref="CM6:CU6" si="10">IF(CM7="",NA(),CM7)</f>
        <v>67.36</v>
      </c>
      <c r="CN6" s="35">
        <f t="shared" si="10"/>
        <v>67.94</v>
      </c>
      <c r="CO6" s="35">
        <f t="shared" si="10"/>
        <v>68.010000000000005</v>
      </c>
      <c r="CP6" s="35">
        <f t="shared" si="10"/>
        <v>67.81</v>
      </c>
      <c r="CQ6" s="35">
        <f t="shared" si="10"/>
        <v>59.23</v>
      </c>
      <c r="CR6" s="35">
        <f t="shared" si="10"/>
        <v>59.17</v>
      </c>
      <c r="CS6" s="35">
        <f t="shared" si="10"/>
        <v>59.34</v>
      </c>
      <c r="CT6" s="35">
        <f t="shared" si="10"/>
        <v>59.11</v>
      </c>
      <c r="CU6" s="35">
        <f t="shared" si="10"/>
        <v>59.74</v>
      </c>
      <c r="CV6" s="34" t="str">
        <f>IF(CV7="","",IF(CV7="-","【-】","【"&amp;SUBSTITUTE(TEXT(CV7,"#,##0.00"),"-","△")&amp;"】"))</f>
        <v>【60.41】</v>
      </c>
      <c r="CW6" s="35">
        <f>IF(CW7="",NA(),CW7)</f>
        <v>88.56</v>
      </c>
      <c r="CX6" s="35">
        <f t="shared" ref="CX6:DF6" si="11">IF(CX7="",NA(),CX7)</f>
        <v>90.61</v>
      </c>
      <c r="CY6" s="35">
        <f t="shared" si="11"/>
        <v>90.05</v>
      </c>
      <c r="CZ6" s="35">
        <f t="shared" si="11"/>
        <v>88.59</v>
      </c>
      <c r="DA6" s="35">
        <f t="shared" si="11"/>
        <v>87.97</v>
      </c>
      <c r="DB6" s="35">
        <f t="shared" si="11"/>
        <v>85.53</v>
      </c>
      <c r="DC6" s="35">
        <f t="shared" si="11"/>
        <v>87.6</v>
      </c>
      <c r="DD6" s="35">
        <f t="shared" si="11"/>
        <v>87.74</v>
      </c>
      <c r="DE6" s="35">
        <f t="shared" si="11"/>
        <v>87.91</v>
      </c>
      <c r="DF6" s="35">
        <f t="shared" si="11"/>
        <v>87.28</v>
      </c>
      <c r="DG6" s="34" t="str">
        <f>IF(DG7="","",IF(DG7="-","【-】","【"&amp;SUBSTITUTE(TEXT(DG7,"#,##0.00"),"-","△")&amp;"】"))</f>
        <v>【89.93】</v>
      </c>
      <c r="DH6" s="35">
        <f>IF(DH7="",NA(),DH7)</f>
        <v>27.12</v>
      </c>
      <c r="DI6" s="35">
        <f t="shared" ref="DI6:DQ6" si="12">IF(DI7="",NA(),DI7)</f>
        <v>38.06</v>
      </c>
      <c r="DJ6" s="35">
        <f t="shared" si="12"/>
        <v>39.119999999999997</v>
      </c>
      <c r="DK6" s="35">
        <f t="shared" si="12"/>
        <v>40.35</v>
      </c>
      <c r="DL6" s="35">
        <f t="shared" si="12"/>
        <v>41.1</v>
      </c>
      <c r="DM6" s="35">
        <f t="shared" si="12"/>
        <v>37.340000000000003</v>
      </c>
      <c r="DN6" s="35">
        <f t="shared" si="12"/>
        <v>45.25</v>
      </c>
      <c r="DO6" s="35">
        <f t="shared" si="12"/>
        <v>46.27</v>
      </c>
      <c r="DP6" s="35">
        <f t="shared" si="12"/>
        <v>46.88</v>
      </c>
      <c r="DQ6" s="35">
        <f t="shared" si="12"/>
        <v>46.94</v>
      </c>
      <c r="DR6" s="34" t="str">
        <f>IF(DR7="","",IF(DR7="-","【-】","【"&amp;SUBSTITUTE(TEXT(DR7,"#,##0.00"),"-","△")&amp;"】"))</f>
        <v>【48.12】</v>
      </c>
      <c r="DS6" s="35">
        <f>IF(DS7="",NA(),DS7)</f>
        <v>9.18</v>
      </c>
      <c r="DT6" s="35">
        <f t="shared" ref="DT6:EB6" si="13">IF(DT7="",NA(),DT7)</f>
        <v>8.94</v>
      </c>
      <c r="DU6" s="35">
        <f t="shared" si="13"/>
        <v>8.5</v>
      </c>
      <c r="DV6" s="35">
        <f t="shared" si="13"/>
        <v>8.0399999999999991</v>
      </c>
      <c r="DW6" s="35">
        <f t="shared" si="13"/>
        <v>8</v>
      </c>
      <c r="DX6" s="35">
        <f t="shared" si="13"/>
        <v>8.39</v>
      </c>
      <c r="DY6" s="35">
        <f t="shared" si="13"/>
        <v>10.71</v>
      </c>
      <c r="DZ6" s="35">
        <f t="shared" si="13"/>
        <v>10.93</v>
      </c>
      <c r="EA6" s="35">
        <f t="shared" si="13"/>
        <v>13.39</v>
      </c>
      <c r="EB6" s="35">
        <f t="shared" si="13"/>
        <v>14.48</v>
      </c>
      <c r="EC6" s="34" t="str">
        <f>IF(EC7="","",IF(EC7="-","【-】","【"&amp;SUBSTITUTE(TEXT(EC7,"#,##0.00"),"-","△")&amp;"】"))</f>
        <v>【15.89】</v>
      </c>
      <c r="ED6" s="35">
        <f>IF(ED7="",NA(),ED7)</f>
        <v>0.67</v>
      </c>
      <c r="EE6" s="35">
        <f t="shared" ref="EE6:EM6" si="14">IF(EE7="",NA(),EE7)</f>
        <v>0.47</v>
      </c>
      <c r="EF6" s="35">
        <f t="shared" si="14"/>
        <v>0.89</v>
      </c>
      <c r="EG6" s="35">
        <f t="shared" si="14"/>
        <v>0.63</v>
      </c>
      <c r="EH6" s="35">
        <f t="shared" si="14"/>
        <v>0.68</v>
      </c>
      <c r="EI6" s="35">
        <f t="shared" si="14"/>
        <v>0.59</v>
      </c>
      <c r="EJ6" s="35">
        <f t="shared" si="14"/>
        <v>0.72</v>
      </c>
      <c r="EK6" s="35">
        <f t="shared" si="14"/>
        <v>0.71</v>
      </c>
      <c r="EL6" s="35">
        <f t="shared" si="14"/>
        <v>0.71</v>
      </c>
      <c r="EM6" s="35">
        <f t="shared" si="14"/>
        <v>0.75</v>
      </c>
      <c r="EN6" s="34" t="str">
        <f>IF(EN7="","",IF(EN7="-","【-】","【"&amp;SUBSTITUTE(TEXT(EN7,"#,##0.00"),"-","△")&amp;"】"))</f>
        <v>【0.69】</v>
      </c>
    </row>
    <row r="7" spans="1:144" s="36" customFormat="1" x14ac:dyDescent="0.2">
      <c r="A7" s="28"/>
      <c r="B7" s="37">
        <v>2017</v>
      </c>
      <c r="C7" s="37">
        <v>432041</v>
      </c>
      <c r="D7" s="37">
        <v>46</v>
      </c>
      <c r="E7" s="37">
        <v>1</v>
      </c>
      <c r="F7" s="37">
        <v>0</v>
      </c>
      <c r="G7" s="37">
        <v>1</v>
      </c>
      <c r="H7" s="37" t="s">
        <v>105</v>
      </c>
      <c r="I7" s="37" t="s">
        <v>106</v>
      </c>
      <c r="J7" s="37" t="s">
        <v>107</v>
      </c>
      <c r="K7" s="37" t="s">
        <v>108</v>
      </c>
      <c r="L7" s="37" t="s">
        <v>109</v>
      </c>
      <c r="M7" s="37" t="s">
        <v>110</v>
      </c>
      <c r="N7" s="38" t="s">
        <v>111</v>
      </c>
      <c r="O7" s="38">
        <v>60.85</v>
      </c>
      <c r="P7" s="38">
        <v>95.67</v>
      </c>
      <c r="Q7" s="38">
        <v>2700</v>
      </c>
      <c r="R7" s="38">
        <v>53432</v>
      </c>
      <c r="S7" s="38">
        <v>57.37</v>
      </c>
      <c r="T7" s="38">
        <v>931.36</v>
      </c>
      <c r="U7" s="38">
        <v>50801</v>
      </c>
      <c r="V7" s="38">
        <v>25</v>
      </c>
      <c r="W7" s="38">
        <v>2032.04</v>
      </c>
      <c r="X7" s="38">
        <v>104.88</v>
      </c>
      <c r="Y7" s="38">
        <v>113.39</v>
      </c>
      <c r="Z7" s="38">
        <v>115.71</v>
      </c>
      <c r="AA7" s="38">
        <v>112.61</v>
      </c>
      <c r="AB7" s="38">
        <v>112.37</v>
      </c>
      <c r="AC7" s="38">
        <v>106.89</v>
      </c>
      <c r="AD7" s="38">
        <v>111.96</v>
      </c>
      <c r="AE7" s="38">
        <v>112.69</v>
      </c>
      <c r="AF7" s="38">
        <v>113.16</v>
      </c>
      <c r="AG7" s="38">
        <v>112.15</v>
      </c>
      <c r="AH7" s="38">
        <v>113.39</v>
      </c>
      <c r="AI7" s="38">
        <v>0</v>
      </c>
      <c r="AJ7" s="38">
        <v>0</v>
      </c>
      <c r="AK7" s="38">
        <v>0</v>
      </c>
      <c r="AL7" s="38">
        <v>0</v>
      </c>
      <c r="AM7" s="38">
        <v>0</v>
      </c>
      <c r="AN7" s="38">
        <v>7.76</v>
      </c>
      <c r="AO7" s="38">
        <v>0.41</v>
      </c>
      <c r="AP7" s="38">
        <v>0.54</v>
      </c>
      <c r="AQ7" s="38">
        <v>0.68</v>
      </c>
      <c r="AR7" s="38">
        <v>1</v>
      </c>
      <c r="AS7" s="38">
        <v>0.85</v>
      </c>
      <c r="AT7" s="38">
        <v>382.67</v>
      </c>
      <c r="AU7" s="38">
        <v>222.66</v>
      </c>
      <c r="AV7" s="38">
        <v>237.89</v>
      </c>
      <c r="AW7" s="38">
        <v>178.31</v>
      </c>
      <c r="AX7" s="38">
        <v>197.7</v>
      </c>
      <c r="AY7" s="38">
        <v>909.68</v>
      </c>
      <c r="AZ7" s="38">
        <v>335.95</v>
      </c>
      <c r="BA7" s="38">
        <v>346.59</v>
      </c>
      <c r="BB7" s="38">
        <v>357.82</v>
      </c>
      <c r="BC7" s="38">
        <v>355.5</v>
      </c>
      <c r="BD7" s="38">
        <v>264.33999999999997</v>
      </c>
      <c r="BE7" s="38">
        <v>622.30999999999995</v>
      </c>
      <c r="BF7" s="38">
        <v>582.83000000000004</v>
      </c>
      <c r="BG7" s="38">
        <v>564.52</v>
      </c>
      <c r="BH7" s="38">
        <v>550.98</v>
      </c>
      <c r="BI7" s="38">
        <v>551.66</v>
      </c>
      <c r="BJ7" s="38">
        <v>382.65</v>
      </c>
      <c r="BK7" s="38">
        <v>319.82</v>
      </c>
      <c r="BL7" s="38">
        <v>312.02999999999997</v>
      </c>
      <c r="BM7" s="38">
        <v>307.45999999999998</v>
      </c>
      <c r="BN7" s="38">
        <v>312.58</v>
      </c>
      <c r="BO7" s="38">
        <v>274.27</v>
      </c>
      <c r="BP7" s="38">
        <v>94.74</v>
      </c>
      <c r="BQ7" s="38">
        <v>106.14</v>
      </c>
      <c r="BR7" s="38">
        <v>108.6</v>
      </c>
      <c r="BS7" s="38">
        <v>104.32</v>
      </c>
      <c r="BT7" s="38">
        <v>104.11</v>
      </c>
      <c r="BU7" s="38">
        <v>96.1</v>
      </c>
      <c r="BV7" s="38">
        <v>105.21</v>
      </c>
      <c r="BW7" s="38">
        <v>105.71</v>
      </c>
      <c r="BX7" s="38">
        <v>106.01</v>
      </c>
      <c r="BY7" s="38">
        <v>104.57</v>
      </c>
      <c r="BZ7" s="38">
        <v>104.36</v>
      </c>
      <c r="CA7" s="38">
        <v>154.88999999999999</v>
      </c>
      <c r="CB7" s="38">
        <v>137.34</v>
      </c>
      <c r="CC7" s="38">
        <v>134.36000000000001</v>
      </c>
      <c r="CD7" s="38">
        <v>141.5</v>
      </c>
      <c r="CE7" s="38">
        <v>141.5</v>
      </c>
      <c r="CF7" s="38">
        <v>178.39</v>
      </c>
      <c r="CG7" s="38">
        <v>162.59</v>
      </c>
      <c r="CH7" s="38">
        <v>162.15</v>
      </c>
      <c r="CI7" s="38">
        <v>162.24</v>
      </c>
      <c r="CJ7" s="38">
        <v>165.47</v>
      </c>
      <c r="CK7" s="38">
        <v>165.71</v>
      </c>
      <c r="CL7" s="38">
        <v>66.41</v>
      </c>
      <c r="CM7" s="38">
        <v>67.36</v>
      </c>
      <c r="CN7" s="38">
        <v>67.94</v>
      </c>
      <c r="CO7" s="38">
        <v>68.010000000000005</v>
      </c>
      <c r="CP7" s="38">
        <v>67.81</v>
      </c>
      <c r="CQ7" s="38">
        <v>59.23</v>
      </c>
      <c r="CR7" s="38">
        <v>59.17</v>
      </c>
      <c r="CS7" s="38">
        <v>59.34</v>
      </c>
      <c r="CT7" s="38">
        <v>59.11</v>
      </c>
      <c r="CU7" s="38">
        <v>59.74</v>
      </c>
      <c r="CV7" s="38">
        <v>60.41</v>
      </c>
      <c r="CW7" s="38">
        <v>88.56</v>
      </c>
      <c r="CX7" s="38">
        <v>90.61</v>
      </c>
      <c r="CY7" s="38">
        <v>90.05</v>
      </c>
      <c r="CZ7" s="38">
        <v>88.59</v>
      </c>
      <c r="DA7" s="38">
        <v>87.97</v>
      </c>
      <c r="DB7" s="38">
        <v>85.53</v>
      </c>
      <c r="DC7" s="38">
        <v>87.6</v>
      </c>
      <c r="DD7" s="38">
        <v>87.74</v>
      </c>
      <c r="DE7" s="38">
        <v>87.91</v>
      </c>
      <c r="DF7" s="38">
        <v>87.28</v>
      </c>
      <c r="DG7" s="38">
        <v>89.93</v>
      </c>
      <c r="DH7" s="38">
        <v>27.12</v>
      </c>
      <c r="DI7" s="38">
        <v>38.06</v>
      </c>
      <c r="DJ7" s="38">
        <v>39.119999999999997</v>
      </c>
      <c r="DK7" s="38">
        <v>40.35</v>
      </c>
      <c r="DL7" s="38">
        <v>41.1</v>
      </c>
      <c r="DM7" s="38">
        <v>37.340000000000003</v>
      </c>
      <c r="DN7" s="38">
        <v>45.25</v>
      </c>
      <c r="DO7" s="38">
        <v>46.27</v>
      </c>
      <c r="DP7" s="38">
        <v>46.88</v>
      </c>
      <c r="DQ7" s="38">
        <v>46.94</v>
      </c>
      <c r="DR7" s="38">
        <v>48.12</v>
      </c>
      <c r="DS7" s="38">
        <v>9.18</v>
      </c>
      <c r="DT7" s="38">
        <v>8.94</v>
      </c>
      <c r="DU7" s="38">
        <v>8.5</v>
      </c>
      <c r="DV7" s="38">
        <v>8.0399999999999991</v>
      </c>
      <c r="DW7" s="38">
        <v>8</v>
      </c>
      <c r="DX7" s="38">
        <v>8.39</v>
      </c>
      <c r="DY7" s="38">
        <v>10.71</v>
      </c>
      <c r="DZ7" s="38">
        <v>10.93</v>
      </c>
      <c r="EA7" s="38">
        <v>13.39</v>
      </c>
      <c r="EB7" s="38">
        <v>14.48</v>
      </c>
      <c r="EC7" s="38">
        <v>15.89</v>
      </c>
      <c r="ED7" s="38">
        <v>0.67</v>
      </c>
      <c r="EE7" s="38">
        <v>0.47</v>
      </c>
      <c r="EF7" s="38">
        <v>0.89</v>
      </c>
      <c r="EG7" s="38">
        <v>0.63</v>
      </c>
      <c r="EH7" s="38">
        <v>0.68</v>
      </c>
      <c r="EI7" s="38">
        <v>0.59</v>
      </c>
      <c r="EJ7" s="38">
        <v>0.72</v>
      </c>
      <c r="EK7" s="38">
        <v>0.71</v>
      </c>
      <c r="EL7" s="38">
        <v>0.71</v>
      </c>
      <c r="EM7" s="38">
        <v>0.75</v>
      </c>
      <c r="EN7" s="38">
        <v>0.69</v>
      </c>
    </row>
    <row r="8" spans="1:144"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