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共通\0910上水道課\002経理係\経理関係\各課回答関係\財政課報告分\経営比較分析表\H30\"/>
    </mc:Choice>
  </mc:AlternateContent>
  <workbookProtection workbookAlgorithmName="SHA-512" workbookHashValue="5ZUdLalLtBJQrQHBX2vq3A040p2aR1CIGrsxcZzwPA02peR/F0ygo5dN9fjnLrAZV8SYj14kMmcaxvFiibSmAQ==" workbookSaltValue="8j9vkkgcumM44M/LSxEGPQ==" workbookSpinCount="100000" lockStructure="1"/>
  <bookViews>
    <workbookView xWindow="0" yWindow="0" windowWidth="23040" windowHeight="9096"/>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<sst xmlns="http://schemas.openxmlformats.org/spreadsheetml/2006/main" count="232" uniqueCount="120">
  <si>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</si>
  <si>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</si>
  <si>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</si>
  <si>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</si>
  <si>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</si>
  <si>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</si>
  <si>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</si>
  <si>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</si>
  <si>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</si>
  <si>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</si>
  <si>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</si>
  <si>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</si>
  <si>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</si>
  <si>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</si>
  <si>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</si>
  <si>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</si>
  <si>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</si>
  <si>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</si>
  <si>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</si>
  <si>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</si>
  <si>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</si>
  <si>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</si>
  <si>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</si>
  <si>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</si>
  <si>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</si>
  <si>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</si>
  <si>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</si>
  <si>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</si>
  <si>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</si>
  <si>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</si>
  <si>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</si>
  <si>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</si>
  <si>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</si>
  <si>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</si>
  <si>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</si>
  <si>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</si>
  <si>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</si>
  <si>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</si>
  <si>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</si>
  <si>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</si>
  <si>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</si>
  <si>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</si>
  <si>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</si>
  <si>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</si>
  <si>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</si>
  <si>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</si>
  <si>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</si>
  <si>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</si>
  <si>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</si>
  <si>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</si>
  <si>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</si>
  <si>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</si>
  <si>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</si>
  <si>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</si>
  <si>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</si>
  <si>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</si>
  <si>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</si>
  <si>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</si>
  <si>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</si>
  <si>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</si>
  <si>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</si>
  <si>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</si>
  <si>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</si>
  <si>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</si>
  <si>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</si>
  <si>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</si>
  <si>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</si>
  <si>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</si>
  <si>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</si>
  <si>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</si>
  <si>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</si>
  <si>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</si>
  <si>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</si>
  <si>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</si>
  <si>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</si>
  <si>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</si>
  <si>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</si>
  <si>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</si>
  <si>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</si>
  <si>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</si>
  <si>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</si>
  <si>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</si>
  <si>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</si>
  <si>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</si>
  <si>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</si>
  <si>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</si>
  <si>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</si>
  <si>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</si>
  <si>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</si>
  <si>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</si>
  <si>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</si>
  <si>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</si>
  <si>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</si>
  <si>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</si>
  <si>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</si>
  <si>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</si>
  <si>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</si>
  <si>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</si>
  <si>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</si>
  <si>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</si>
  <si>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</si>
  <si>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</si>
  <si>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</si>
  <si>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</si>
  <si>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</si>
  <si>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</si>
  <si>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</si>
  <si>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</si>
  <si>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</si>
  <si>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</si>
  <si>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</si>
  <si>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</si>
  <si>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</si>
  <si>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</si>
  <si>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</si>
  <si>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</si>
  <si>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</si>
  <si>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①経常収支比率（経常費用に対する経常収益の割合）　　　　　　　　　　　　　　　　　　　　　　　　　　
　類似団体の平均より高めで推移し健全な経営水準ですが、平成28年度は給水収益の減および維持管理に伴う費用の増により低下しています。　　　　　　　　　　　　　　　　　　　　　　　　　　　　　　　　　　　　　②累積欠損金比率（営業収益に対する営業活動で生じた累積欠損金の割合）</t>
    </r>
    <r>
      <rPr>
        <sz val="8"/>
        <rFont val="ＭＳ Ｐゴシック"/>
        <family val="3"/>
        <charset val="128"/>
      </rPr>
      <t>累積欠損金は発生しておらず、健全な経営状況にあるといえます。　</t>
    </r>
    <r>
      <rPr>
        <sz val="8"/>
        <color theme="1"/>
        <rFont val="ＭＳ Ｐゴシック"/>
        <family val="3"/>
        <charset val="128"/>
      </rPr>
      <t>　　　　　　　　　　　　　　　　　　　　　　　　　　　　　　　　　　　　　　　　　　　③流動比率（短期の債務の支払いに十分な流動資産があるかをみる）　　　　　　　　　　　　　　　　　　　
　高ければ高いほど企業の支払能力が高いといえ、100％を下回ると、使えるお金よりも、支払わなければならないお金の方が多いということが言えます。平成26年度以降は地方公営企業会計制度見直しにより、企業債、引当金を負債に計上したことから低下していますが、類似団体の平均より高めに推移し、健全な水準となっています。　　　　　　
④企業債残高対給水収益比率（給水収益に対する企業債残高の割合）　　　　　　　　　　　　
　企業債が事業運営の負担になっていないかを評価するものです。繰上償還を行ったことなどにより、類似団体平均と比較して低い数値となっています。　　　　　　　　　　　　　　　　　　　　　　　　　　　　　　　　　　　　　　　　　　　　　⑤料金回収率（給水に係る費用が、どの程度給水収益で賄えているかを示す）　　　　　　　　　　　　　　　　　　　　　　　　　　
　</t>
    </r>
    <r>
      <rPr>
        <sz val="8"/>
        <rFont val="ＭＳ Ｐゴシック"/>
        <family val="3"/>
        <charset val="128"/>
      </rPr>
      <t>類似団体の平均を上回っており、100％以上で採算性を確保し良好な状態と言えます。</t>
    </r>
    <r>
      <rPr>
        <sz val="8"/>
        <color theme="1"/>
        <rFont val="ＭＳ Ｐゴシック"/>
        <family val="3"/>
        <charset val="128"/>
      </rPr>
      <t>高いほど料金の収益性が良く、100%を下回っている場合は、給水にかかる費用を給水収益以外で賄っていることになります。　　　　　　　　　　　　　　　　　　　　　　　　　　　　　　　　　　　　　　　　　　　　　　　
⑥給水原価（水1m3を給水するためにいくら費用がかかったかを示す）　　　　　　　　　　　　　　　　　　
　類似団体に比べ低廉な給水原価となっています。
⑦施設利用率（施設がどれだけ効率的に利用されているかを示す）　　　　　　　　　　　　　　　　　　
　水需要が減少していること等から減少しており、今後も減少傾向で推移すると見込まれます。
⑧有収率（配水量のうち収益につながった水量の割合を示す）
　平成27年度の有収率の減少は、異常低温が発生したことにより、宅内給水管が凍結破損し、漏水が多発したことが原因となっています。それ以外については、配水管の更新を行い、類似団体と同程度の水準となっています。</t>
    </r>
    <r>
      <rPr>
        <sz val="8"/>
        <rFont val="ＭＳ Ｐゴシック"/>
        <family val="3"/>
        <charset val="128"/>
      </rPr>
      <t xml:space="preserve">今後も老朽管の更新や漏水調査の継続的な実施等により更なる向上を図ります。 </t>
    </r>
    <rPh sb="1" eb="3">
      <t>ケイジョウ</t>
    </rPh>
    <rPh sb="3" eb="5">
      <t>シュウシ</t>
    </rPh>
    <rPh sb="5" eb="7">
      <t>ヒリツ</t>
    </rPh>
    <rPh sb="8" eb="10">
      <t>ケイジョウ</t>
    </rPh>
    <rPh sb="16" eb="18">
      <t>ケイジョウ</t>
    </rPh>
    <rPh sb="85" eb="87">
      <t>キュウスイ</t>
    </rPh>
    <rPh sb="87" eb="89">
      <t>シュウエキ</t>
    </rPh>
    <rPh sb="90" eb="91">
      <t>ゲン</t>
    </rPh>
    <rPh sb="94" eb="96">
      <t>イジ</t>
    </rPh>
    <rPh sb="96" eb="98">
      <t>カンリ</t>
    </rPh>
    <rPh sb="99" eb="100">
      <t>トモナ</t>
    </rPh>
    <rPh sb="101" eb="103">
      <t>ヒヨウ</t>
    </rPh>
    <rPh sb="104" eb="105">
      <t>ゾウ</t>
    </rPh>
    <rPh sb="108" eb="110">
      <t>テイカ</t>
    </rPh>
    <rPh sb="154" eb="156">
      <t>ルイセキ</t>
    </rPh>
    <rPh sb="156" eb="159">
      <t>ケッソンキン</t>
    </rPh>
    <rPh sb="159" eb="161">
      <t>ヒリツ</t>
    </rPh>
    <rPh sb="262" eb="264">
      <t>リュウドウ</t>
    </rPh>
    <rPh sb="264" eb="266">
      <t>ヒリツ</t>
    </rPh>
    <rPh sb="340" eb="342">
      <t>シタマワ</t>
    </rPh>
    <rPh sb="378" eb="379">
      <t>イ</t>
    </rPh>
    <rPh sb="389" eb="391">
      <t>イコウ</t>
    </rPh>
    <rPh sb="453" eb="455">
      <t>ケンゼン</t>
    </rPh>
    <rPh sb="456" eb="458">
      <t>スイジュン</t>
    </rPh>
    <rPh sb="474" eb="476">
      <t>キギョウ</t>
    </rPh>
    <rPh sb="476" eb="477">
      <t>サイ</t>
    </rPh>
    <rPh sb="477" eb="479">
      <t>ザンダカ</t>
    </rPh>
    <rPh sb="479" eb="480">
      <t>タイ</t>
    </rPh>
    <rPh sb="480" eb="482">
      <t>キュウスイ</t>
    </rPh>
    <rPh sb="482" eb="484">
      <t>シュウエキ</t>
    </rPh>
    <rPh sb="484" eb="486">
      <t>ヒリツ</t>
    </rPh>
    <rPh sb="522" eb="524">
      <t>ジギョウ</t>
    </rPh>
    <rPh sb="547" eb="549">
      <t>クリアゲ</t>
    </rPh>
    <rPh sb="549" eb="551">
      <t>ショウカン</t>
    </rPh>
    <rPh sb="552" eb="553">
      <t>オコナ</t>
    </rPh>
    <rPh sb="632" eb="634">
      <t>リョウキン</t>
    </rPh>
    <rPh sb="634" eb="636">
      <t>カイシュウ</t>
    </rPh>
    <rPh sb="636" eb="637">
      <t>リツ</t>
    </rPh>
    <rPh sb="663" eb="664">
      <t>シメ</t>
    </rPh>
    <rPh sb="694" eb="696">
      <t>ルイジ</t>
    </rPh>
    <rPh sb="696" eb="698">
      <t>ダンタイ</t>
    </rPh>
    <rPh sb="699" eb="701">
      <t>ヘイキン</t>
    </rPh>
    <rPh sb="702" eb="703">
      <t>ウエ</t>
    </rPh>
    <rPh sb="713" eb="715">
      <t>イジョウ</t>
    </rPh>
    <rPh sb="716" eb="719">
      <t>サイサンセイ</t>
    </rPh>
    <rPh sb="720" eb="722">
      <t>カクホ</t>
    </rPh>
    <rPh sb="723" eb="725">
      <t>リョウコウ</t>
    </rPh>
    <rPh sb="726" eb="728">
      <t>ジョウタイ</t>
    </rPh>
    <rPh sb="729" eb="730">
      <t>イ</t>
    </rPh>
    <rPh sb="841" eb="843">
      <t>キュウスイ</t>
    </rPh>
    <rPh sb="843" eb="845">
      <t>ゲンカ</t>
    </rPh>
    <rPh sb="917" eb="919">
      <t>シセツ</t>
    </rPh>
    <rPh sb="919" eb="922">
      <t>リヨウリツ</t>
    </rPh>
    <rPh sb="1039" eb="1041">
      <t>ヘイセイ</t>
    </rPh>
    <rPh sb="1043" eb="1045">
      <t>ネンド</t>
    </rPh>
    <rPh sb="1046" eb="1048">
      <t>ユウシュウ</t>
    </rPh>
    <rPh sb="1048" eb="1049">
      <t>リツ</t>
    </rPh>
    <rPh sb="1050" eb="1052">
      <t>ゲンショウ</t>
    </rPh>
    <rPh sb="1054" eb="1058">
      <t>イジョウテイオン</t>
    </rPh>
    <rPh sb="1059" eb="1061">
      <t>ハッセイ</t>
    </rPh>
    <rPh sb="1069" eb="1071">
      <t>タクナイ</t>
    </rPh>
    <rPh sb="1071" eb="1074">
      <t>キュウスイカン</t>
    </rPh>
    <rPh sb="1075" eb="1077">
      <t>トウケツ</t>
    </rPh>
    <rPh sb="1077" eb="1079">
      <t>ハソン</t>
    </rPh>
    <rPh sb="1081" eb="1083">
      <t>ロウスイ</t>
    </rPh>
    <rPh sb="1084" eb="1086">
      <t>タハツ</t>
    </rPh>
    <rPh sb="1091" eb="1093">
      <t>ゲンイン</t>
    </rPh>
    <rPh sb="1103" eb="1105">
      <t>イガイ</t>
    </rPh>
    <rPh sb="1111" eb="1114">
      <t>ハイスイカン</t>
    </rPh>
    <rPh sb="1115" eb="1117">
      <t>コウシン</t>
    </rPh>
    <rPh sb="1118" eb="1119">
      <t>オコナ</t>
    </rPh>
    <rPh sb="1121" eb="1123">
      <t>ルイジ</t>
    </rPh>
    <rPh sb="1123" eb="1125">
      <t>ダンタイ</t>
    </rPh>
    <rPh sb="1126" eb="1129">
      <t>ドウテイド</t>
    </rPh>
    <rPh sb="1130" eb="1132">
      <t>スイジュン</t>
    </rPh>
    <rPh sb="1140" eb="1142">
      <t>コンゴ</t>
    </rPh>
    <rPh sb="1143" eb="1145">
      <t>ロウキュウ</t>
    </rPh>
    <rPh sb="1145" eb="1146">
      <t>カン</t>
    </rPh>
    <rPh sb="1147" eb="1149">
      <t>コウシン</t>
    </rPh>
    <rPh sb="1150" eb="1152">
      <t>ロウスイ</t>
    </rPh>
    <rPh sb="1157" eb="1158">
      <t>テキ</t>
    </rPh>
    <rPh sb="1159" eb="1161">
      <t>ジッシ</t>
    </rPh>
    <rPh sb="1161" eb="1162">
      <t>トウ</t>
    </rPh>
    <rPh sb="1165" eb="1166">
      <t>サラ</t>
    </rPh>
    <rPh sb="1168" eb="1170">
      <t>コウジョウ</t>
    </rPh>
    <rPh sb="1171" eb="1172">
      <t>ハカ</t>
    </rPh>
    <phoneticPr fontId="4"/>
  </si>
  <si>
    <t>　比率は右肩上がりで老朽化が進んでいることがわかります。本市の水道事業は昭和32年から給水しており、耐用年数（配水管40年など）を経過した老朽化施設は年々増加しています。また、近年多発している大地震への対策が重要な課題となっています。熊本地震では、本市においても最大震度５弱を観測しました。今後も、本市では人吉盆地南縁断層や布田川・日奈久断層帯等があり、震度６弱～震度７となるところもあります。そのため、耐震基準が見直された阪神・淡路大震災以前に建設された水道施設や非耐震管路については、大きな被害が生じる可能性があり、水道施設の耐震対策を推進していくことが重要です。
　管路については、平成１７年度から耐震管への更新に取り組んでおり、管路の耐震化率は年々向上しています。</t>
    <rPh sb="28" eb="29">
      <t>ホン</t>
    </rPh>
    <rPh sb="29" eb="30">
      <t>シ</t>
    </rPh>
    <rPh sb="43" eb="45">
      <t>キュウスイ</t>
    </rPh>
    <rPh sb="117" eb="119">
      <t>クマモト</t>
    </rPh>
    <rPh sb="119" eb="121">
      <t>ジシン</t>
    </rPh>
    <rPh sb="124" eb="125">
      <t>ホン</t>
    </rPh>
    <rPh sb="125" eb="126">
      <t>シ</t>
    </rPh>
    <rPh sb="131" eb="133">
      <t>サイダイ</t>
    </rPh>
    <rPh sb="133" eb="135">
      <t>シンド</t>
    </rPh>
    <rPh sb="136" eb="137">
      <t>ジャク</t>
    </rPh>
    <rPh sb="138" eb="140">
      <t>カンソク</t>
    </rPh>
    <rPh sb="145" eb="147">
      <t>コンゴ</t>
    </rPh>
    <rPh sb="149" eb="150">
      <t>ホン</t>
    </rPh>
    <rPh sb="150" eb="151">
      <t>シ</t>
    </rPh>
    <phoneticPr fontId="4"/>
  </si>
  <si>
    <t>　本市の水道事業は、類似団体と比較すると概ね経営状況は良好と判断していますが、今後は給水人口の減少や、節水意識の高まりなどにより水需要の増加は見込めない状況です。このため料金収入も、増加することは期待できず、水道事業を取り巻く経営環境は厳しさを増すと予測されます。また、本市の水道は給水開始から60年を経過し、老朽化した施設の更新や管路等の耐震化などによる事業費の増加が見込まれるため、財政負担の増加も予想されます。
　これらの状況を踏まえ、平成28年3月に「人吉市水道事業基本計画及び施設更新計画（人吉市水道事業ビジョン）」を策定しました。これまでも組織再編や経費節減を実施してきましたが、今後は人吉市水道ビジョンを基本とし、更なる経営効率化による経費の節減など、効率的な事業運営、健全財政の確保に努め、施設整備については、優先度の高い老朽化施設から計画的に更新するとともに、適切な施設規模の検討により効率的な施設整備を行います。</t>
    <rPh sb="125" eb="127">
      <t>ヨソク</t>
    </rPh>
    <rPh sb="151" eb="153">
      <t>ケイカ</t>
    </rPh>
    <rPh sb="214" eb="216">
      <t>ジョウキョウ</t>
    </rPh>
    <rPh sb="217" eb="218">
      <t>フ</t>
    </rPh>
    <rPh sb="221" eb="223">
      <t>ヘイセイ</t>
    </rPh>
    <rPh sb="225" eb="226">
      <t>ネン</t>
    </rPh>
    <rPh sb="227" eb="228">
      <t>ガツ</t>
    </rPh>
    <rPh sb="230" eb="233">
      <t>ヒトヨシシ</t>
    </rPh>
    <rPh sb="233" eb="235">
      <t>スイドウ</t>
    </rPh>
    <rPh sb="235" eb="237">
      <t>ジギョウ</t>
    </rPh>
    <rPh sb="237" eb="239">
      <t>キホン</t>
    </rPh>
    <rPh sb="239" eb="241">
      <t>ケイカク</t>
    </rPh>
    <rPh sb="241" eb="242">
      <t>オヨ</t>
    </rPh>
    <rPh sb="243" eb="245">
      <t>シセツ</t>
    </rPh>
    <rPh sb="245" eb="247">
      <t>コウシン</t>
    </rPh>
    <rPh sb="247" eb="249">
      <t>ケイカク</t>
    </rPh>
    <rPh sb="250" eb="253">
      <t>ヒトヨシシ</t>
    </rPh>
    <rPh sb="253" eb="255">
      <t>スイドウ</t>
    </rPh>
    <rPh sb="255" eb="257">
      <t>ジギョウ</t>
    </rPh>
    <rPh sb="264" eb="266">
      <t>サクテイ</t>
    </rPh>
    <rPh sb="299" eb="302">
      <t>ヒトヨシシ</t>
    </rPh>
    <rPh sb="302" eb="304">
      <t>スイドウ</t>
    </rPh>
    <rPh sb="309" eb="311">
      <t>キホン</t>
    </rPh>
    <rPh sb="314" eb="315">
      <t>サラ</t>
    </rPh>
    <rPh sb="353" eb="355">
      <t>シセツ</t>
    </rPh>
    <rPh sb="355" eb="357">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</si>
</sst>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0.94</c:v>
                </c:pt>
                <c:pt idx="1">
                  <c:v>0.94</c:v>
                </c:pt>
                <c:pt idx="2">
                  <c:v>0.88</c:v>
                </c:pt>
                <c:pt idx="3">
                  <c:v>0.81</c:v>
                </c:pt>
                <c:pt idx="4">
                  <c:v>0.82</c:v>
                </c:pt>
              </c:numCache>
            </c:numRef>
          </c:val>
          <c:extLst>
            <c:ext xmlns:c16="http://schemas.microsoft.com/office/drawing/2014/chart" uri="{C3380CC4-5D6E-409C-BE32-E72D297353CC}">
              <c16:uniqueId val="{00000000-3EF2-47DE-BDB3-F49D1ABDE1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3EF2-47DE-BDB3-F49D1ABDE1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47.98</c:v>
                </c:pt>
                <c:pt idx="1">
                  <c:v>46.54</c:v>
                </c:pt>
                <c:pt idx="2">
                  <c:v>47.2</c:v>
                </c:pt>
                <c:pt idx="3">
                  <c:v>45.58</c:v>
                </c:pt>
                <c:pt idx="4">
                  <c:v>45.25</c:v>
                </c:pt>
              </c:numCache>
            </c:numRef>
          </c:val>
          <c:extLst>
            <c:ext xmlns:c16="http://schemas.microsoft.com/office/drawing/2014/chart" uri="{C3380CC4-5D6E-409C-BE32-E72D297353CC}">
              <c16:uniqueId val="{00000000-11D1-4FD1-879C-E7B4455F99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11D1-4FD1-879C-E7B4455F99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84.82</c:v>
                </c:pt>
                <c:pt idx="1">
                  <c:v>85.19</c:v>
                </c:pt>
                <c:pt idx="2">
                  <c:v>83.4</c:v>
                </c:pt>
                <c:pt idx="3">
                  <c:v>85.43</c:v>
                </c:pt>
                <c:pt idx="4">
                  <c:v>85.51</c:v>
                </c:pt>
              </c:numCache>
            </c:numRef>
          </c:val>
          <c:extLst>
            <c:ext xmlns:c16="http://schemas.microsoft.com/office/drawing/2014/chart" uri="{C3380CC4-5D6E-409C-BE32-E72D297353CC}">
              <c16:uniqueId val="{00000000-1C90-40E3-91EB-80762AEEEC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1C90-40E3-91EB-80762AEEEC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117.83</c:v>
                </c:pt>
                <c:pt idx="1">
                  <c:v>117.57</c:v>
                </c:pt>
                <c:pt idx="2">
                  <c:v>114.53</c:v>
                </c:pt>
                <c:pt idx="3">
                  <c:v>112.95</c:v>
                </c:pt>
                <c:pt idx="4">
                  <c:v>113.71</c:v>
                </c:pt>
              </c:numCache>
            </c:numRef>
          </c:val>
          <c:extLst>
            <c:ext xmlns:c16="http://schemas.microsoft.com/office/drawing/2014/chart" uri="{C3380CC4-5D6E-409C-BE32-E72D297353CC}">
              <c16:uniqueId val="{00000000-A67E-4332-9371-2A0997E06D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A67E-4332-9371-2A0997E06D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42.92</c:v>
                </c:pt>
                <c:pt idx="1">
                  <c:v>51.84</c:v>
                </c:pt>
                <c:pt idx="2">
                  <c:v>52.8</c:v>
                </c:pt>
                <c:pt idx="3">
                  <c:v>53.76</c:v>
                </c:pt>
                <c:pt idx="4">
                  <c:v>54.55</c:v>
                </c:pt>
              </c:numCache>
            </c:numRef>
          </c:val>
          <c:extLst>
            <c:ext xmlns:c16="http://schemas.microsoft.com/office/drawing/2014/chart" uri="{C3380CC4-5D6E-409C-BE32-E72D297353CC}">
              <c16:uniqueId val="{00000000-A9CC-49E9-B0F8-5E32EE2F9C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A9CC-49E9-B0F8-5E32EE2F9C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2.91</c:v>
                </c:pt>
                <c:pt idx="1">
                  <c:v>3.01</c:v>
                </c:pt>
                <c:pt idx="2">
                  <c:v>3.74</c:v>
                </c:pt>
                <c:pt idx="3">
                  <c:v>3.68</c:v>
                </c:pt>
                <c:pt idx="4">
                  <c:v>7.43</c:v>
                </c:pt>
              </c:numCache>
            </c:numRef>
          </c:val>
          <c:extLst>
            <c:ext xmlns:c16="http://schemas.microsoft.com/office/drawing/2014/chart" uri="{C3380CC4-5D6E-409C-BE32-E72D297353CC}">
              <c16:uniqueId val="{00000000-C783-4A6C-87A1-13E4710BFF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C783-4A6C-87A1-13E4710BFF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ED-422D-AB5A-A24BD3DB99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9CED-422D-AB5A-A24BD3DB99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949.27</c:v>
                </c:pt>
                <c:pt idx="1">
                  <c:v>448.25</c:v>
                </c:pt>
                <c:pt idx="2">
                  <c:v>649.78</c:v>
                </c:pt>
                <c:pt idx="3">
                  <c:v>450.96</c:v>
                </c:pt>
                <c:pt idx="4">
                  <c:v>612.11</c:v>
                </c:pt>
              </c:numCache>
            </c:numRef>
          </c:val>
          <c:extLst>
            <c:ext xmlns:c16="http://schemas.microsoft.com/office/drawing/2014/chart" uri="{C3380CC4-5D6E-409C-BE32-E72D297353CC}">
              <c16:uniqueId val="{00000000-144D-48DD-AC95-BC7E9EECA0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144D-48DD-AC95-BC7E9EECA0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243.48</c:v>
                </c:pt>
                <c:pt idx="1">
                  <c:v>242.57</c:v>
                </c:pt>
                <c:pt idx="2">
                  <c:v>235.38</c:v>
                </c:pt>
                <c:pt idx="3">
                  <c:v>229.54</c:v>
                </c:pt>
                <c:pt idx="4">
                  <c:v>221.27</c:v>
                </c:pt>
              </c:numCache>
            </c:numRef>
          </c:val>
          <c:extLst>
            <c:ext xmlns:c16="http://schemas.microsoft.com/office/drawing/2014/chart" uri="{C3380CC4-5D6E-409C-BE32-E72D297353CC}">
              <c16:uniqueId val="{00000000-5426-4159-8954-CA97E64BCC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5426-4159-8954-CA97E64BCC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110.55</c:v>
                </c:pt>
                <c:pt idx="1">
                  <c:v>110.81</c:v>
                </c:pt>
                <c:pt idx="2">
                  <c:v>108.12</c:v>
                </c:pt>
                <c:pt idx="3">
                  <c:v>100.12</c:v>
                </c:pt>
                <c:pt idx="4">
                  <c:v>107.62</c:v>
                </c:pt>
              </c:numCache>
            </c:numRef>
          </c:val>
          <c:extLst>
            <c:ext xmlns:c16="http://schemas.microsoft.com/office/drawing/2014/chart" uri="{C3380CC4-5D6E-409C-BE32-E72D297353CC}">
              <c16:uniqueId val="{00000000-8D08-4A88-A815-A2F5DBD5BA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8D08-4A88-A815-A2F5DBD5BA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113.76</c:v>
                </c:pt>
                <c:pt idx="1">
                  <c:v>113.43</c:v>
                </c:pt>
                <c:pt idx="2">
                  <c:v>116.26</c:v>
                </c:pt>
                <c:pt idx="3">
                  <c:v>125.53</c:v>
                </c:pt>
                <c:pt idx="4">
                  <c:v>116.99</c:v>
                </c:pt>
              </c:numCache>
            </c:numRef>
          </c:val>
          <c:extLst>
            <c:ext xmlns:c16="http://schemas.microsoft.com/office/drawing/2014/chart" uri="{C3380CC4-5D6E-409C-BE32-E72D297353CC}">
              <c16:uniqueId val="{00000000-84E6-4754-98CC-856A0753B0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84E6-4754-98CC-856A0753B0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130" zoomScaleNormal="13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熊本県　人吉市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33148</v>
      </c>
      <c r="AM8" s="59"/>
      <c r="AN8" s="59"/>
      <c r="AO8" s="59"/>
      <c r="AP8" s="59"/>
      <c r="AQ8" s="59"/>
      <c r="AR8" s="59"/>
      <c r="AS8" s="59"/>
      <c r="AT8" s="50">
        <f>データ!$S$6</f>
        <v>210.55</v>
      </c>
      <c r="AU8" s="51"/>
      <c r="AV8" s="51"/>
      <c r="AW8" s="51"/>
      <c r="AX8" s="51"/>
      <c r="AY8" s="51"/>
      <c r="AZ8" s="51"/>
      <c r="BA8" s="51"/>
      <c r="BB8" s="52">
        <f>データ!$T$6</f>
        <v>157.44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77.22</v>
      </c>
      <c r="J10" s="51"/>
      <c r="K10" s="51"/>
      <c r="L10" s="51"/>
      <c r="M10" s="51"/>
      <c r="N10" s="51"/>
      <c r="O10" s="62"/>
      <c r="P10" s="52">
        <f>データ!$P$6</f>
        <v>96.93</v>
      </c>
      <c r="Q10" s="52"/>
      <c r="R10" s="52"/>
      <c r="S10" s="52"/>
      <c r="T10" s="52"/>
      <c r="U10" s="52"/>
      <c r="V10" s="52"/>
      <c r="W10" s="59">
        <f>データ!$Q$6</f>
        <v>2384</v>
      </c>
      <c r="X10" s="59"/>
      <c r="Y10" s="59"/>
      <c r="Z10" s="59"/>
      <c r="AA10" s="59"/>
      <c r="AB10" s="59"/>
      <c r="AC10" s="59"/>
      <c r="AD10" s="2"/>
      <c r="AE10" s="2"/>
      <c r="AF10" s="2"/>
      <c r="AG10" s="2"/>
      <c r="AH10" s="4"/>
      <c r="AI10" s="4"/>
      <c r="AJ10" s="4"/>
      <c r="AK10" s="4"/>
      <c r="AL10" s="59">
        <f>データ!$U$6</f>
        <v>31661</v>
      </c>
      <c r="AM10" s="59"/>
      <c r="AN10" s="59"/>
      <c r="AO10" s="59"/>
      <c r="AP10" s="59"/>
      <c r="AQ10" s="59"/>
      <c r="AR10" s="59"/>
      <c r="AS10" s="59"/>
      <c r="AT10" s="50">
        <f>データ!$V$6</f>
        <v>39.07</v>
      </c>
      <c r="AU10" s="51"/>
      <c r="AV10" s="51"/>
      <c r="AW10" s="51"/>
      <c r="AX10" s="51"/>
      <c r="AY10" s="51"/>
      <c r="AZ10" s="51"/>
      <c r="BA10" s="51"/>
      <c r="BB10" s="52">
        <f>データ!$W$6</f>
        <v>810.37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5" t="s">
        <v>26</v>
      </c>
      <c r="D34" s="85"/>
      <c r="E34" s="85"/>
      <c r="F34" s="85"/>
      <c r="G34" s="85"/>
      <c r="H34" s="85"/>
      <c r="I34" s="85"/>
      <c r="J34" s="85"/>
      <c r="K34" s="85"/>
      <c r="L34" s="85"/>
      <c r="M34" s="85"/>
      <c r="N34" s="85"/>
      <c r="O34" s="85"/>
      <c r="P34" s="85"/>
      <c r="Q34" s="19"/>
      <c r="R34" s="85" t="s">
        <v>27</v>
      </c>
      <c r="S34" s="85"/>
      <c r="T34" s="85"/>
      <c r="U34" s="85"/>
      <c r="V34" s="85"/>
      <c r="W34" s="85"/>
      <c r="X34" s="85"/>
      <c r="Y34" s="85"/>
      <c r="Z34" s="85"/>
      <c r="AA34" s="85"/>
      <c r="AB34" s="85"/>
      <c r="AC34" s="85"/>
      <c r="AD34" s="85"/>
      <c r="AE34" s="85"/>
      <c r="AF34" s="19"/>
      <c r="AG34" s="85" t="s">
        <v>28</v>
      </c>
      <c r="AH34" s="85"/>
      <c r="AI34" s="85"/>
      <c r="AJ34" s="85"/>
      <c r="AK34" s="85"/>
      <c r="AL34" s="85"/>
      <c r="AM34" s="85"/>
      <c r="AN34" s="85"/>
      <c r="AO34" s="85"/>
      <c r="AP34" s="85"/>
      <c r="AQ34" s="85"/>
      <c r="AR34" s="85"/>
      <c r="AS34" s="85"/>
      <c r="AT34" s="85"/>
      <c r="AU34" s="19"/>
      <c r="AV34" s="85" t="s">
        <v>29</v>
      </c>
      <c r="AW34" s="85"/>
      <c r="AX34" s="85"/>
      <c r="AY34" s="85"/>
      <c r="AZ34" s="85"/>
      <c r="BA34" s="85"/>
      <c r="BB34" s="85"/>
      <c r="BC34" s="85"/>
      <c r="BD34" s="85"/>
      <c r="BE34" s="85"/>
      <c r="BF34" s="85"/>
      <c r="BG34" s="85"/>
      <c r="BH34" s="85"/>
      <c r="BI34" s="85"/>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5"/>
      <c r="D35" s="85"/>
      <c r="E35" s="85"/>
      <c r="F35" s="85"/>
      <c r="G35" s="85"/>
      <c r="H35" s="85"/>
      <c r="I35" s="85"/>
      <c r="J35" s="85"/>
      <c r="K35" s="85"/>
      <c r="L35" s="85"/>
      <c r="M35" s="85"/>
      <c r="N35" s="85"/>
      <c r="O35" s="85"/>
      <c r="P35" s="85"/>
      <c r="Q35" s="19"/>
      <c r="R35" s="85"/>
      <c r="S35" s="85"/>
      <c r="T35" s="85"/>
      <c r="U35" s="85"/>
      <c r="V35" s="85"/>
      <c r="W35" s="85"/>
      <c r="X35" s="85"/>
      <c r="Y35" s="85"/>
      <c r="Z35" s="85"/>
      <c r="AA35" s="85"/>
      <c r="AB35" s="85"/>
      <c r="AC35" s="85"/>
      <c r="AD35" s="85"/>
      <c r="AE35" s="85"/>
      <c r="AF35" s="19"/>
      <c r="AG35" s="85"/>
      <c r="AH35" s="85"/>
      <c r="AI35" s="85"/>
      <c r="AJ35" s="85"/>
      <c r="AK35" s="85"/>
      <c r="AL35" s="85"/>
      <c r="AM35" s="85"/>
      <c r="AN35" s="85"/>
      <c r="AO35" s="85"/>
      <c r="AP35" s="85"/>
      <c r="AQ35" s="85"/>
      <c r="AR35" s="85"/>
      <c r="AS35" s="85"/>
      <c r="AT35" s="85"/>
      <c r="AU35" s="19"/>
      <c r="AV35" s="85"/>
      <c r="AW35" s="85"/>
      <c r="AX35" s="85"/>
      <c r="AY35" s="85"/>
      <c r="AZ35" s="85"/>
      <c r="BA35" s="85"/>
      <c r="BB35" s="85"/>
      <c r="BC35" s="85"/>
      <c r="BD35" s="85"/>
      <c r="BE35" s="85"/>
      <c r="BF35" s="85"/>
      <c r="BG35" s="85"/>
      <c r="BH35" s="85"/>
      <c r="BI35" s="85"/>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3"/>
      <c r="BN44" s="83"/>
      <c r="BO44" s="83"/>
      <c r="BP44" s="83"/>
      <c r="BQ44" s="83"/>
      <c r="BR44" s="83"/>
      <c r="BS44" s="83"/>
      <c r="BT44" s="83"/>
      <c r="BU44" s="83"/>
      <c r="BV44" s="83"/>
      <c r="BW44" s="83"/>
      <c r="BX44" s="83"/>
      <c r="BY44" s="83"/>
      <c r="BZ44" s="8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5" t="s">
        <v>31</v>
      </c>
      <c r="D56" s="85"/>
      <c r="E56" s="85"/>
      <c r="F56" s="85"/>
      <c r="G56" s="85"/>
      <c r="H56" s="85"/>
      <c r="I56" s="85"/>
      <c r="J56" s="85"/>
      <c r="K56" s="85"/>
      <c r="L56" s="85"/>
      <c r="M56" s="85"/>
      <c r="N56" s="85"/>
      <c r="O56" s="85"/>
      <c r="P56" s="85"/>
      <c r="Q56" s="19"/>
      <c r="R56" s="85" t="s">
        <v>32</v>
      </c>
      <c r="S56" s="85"/>
      <c r="T56" s="85"/>
      <c r="U56" s="85"/>
      <c r="V56" s="85"/>
      <c r="W56" s="85"/>
      <c r="X56" s="85"/>
      <c r="Y56" s="85"/>
      <c r="Z56" s="85"/>
      <c r="AA56" s="85"/>
      <c r="AB56" s="85"/>
      <c r="AC56" s="85"/>
      <c r="AD56" s="85"/>
      <c r="AE56" s="85"/>
      <c r="AF56" s="19"/>
      <c r="AG56" s="85" t="s">
        <v>33</v>
      </c>
      <c r="AH56" s="85"/>
      <c r="AI56" s="85"/>
      <c r="AJ56" s="85"/>
      <c r="AK56" s="85"/>
      <c r="AL56" s="85"/>
      <c r="AM56" s="85"/>
      <c r="AN56" s="85"/>
      <c r="AO56" s="85"/>
      <c r="AP56" s="85"/>
      <c r="AQ56" s="85"/>
      <c r="AR56" s="85"/>
      <c r="AS56" s="85"/>
      <c r="AT56" s="85"/>
      <c r="AU56" s="19"/>
      <c r="AV56" s="85" t="s">
        <v>34</v>
      </c>
      <c r="AW56" s="85"/>
      <c r="AX56" s="85"/>
      <c r="AY56" s="85"/>
      <c r="AZ56" s="85"/>
      <c r="BA56" s="85"/>
      <c r="BB56" s="85"/>
      <c r="BC56" s="85"/>
      <c r="BD56" s="85"/>
      <c r="BE56" s="85"/>
      <c r="BF56" s="85"/>
      <c r="BG56" s="85"/>
      <c r="BH56" s="85"/>
      <c r="BI56" s="85"/>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5"/>
      <c r="D57" s="85"/>
      <c r="E57" s="85"/>
      <c r="F57" s="85"/>
      <c r="G57" s="85"/>
      <c r="H57" s="85"/>
      <c r="I57" s="85"/>
      <c r="J57" s="85"/>
      <c r="K57" s="85"/>
      <c r="L57" s="85"/>
      <c r="M57" s="85"/>
      <c r="N57" s="85"/>
      <c r="O57" s="85"/>
      <c r="P57" s="85"/>
      <c r="Q57" s="19"/>
      <c r="R57" s="85"/>
      <c r="S57" s="85"/>
      <c r="T57" s="85"/>
      <c r="U57" s="85"/>
      <c r="V57" s="85"/>
      <c r="W57" s="85"/>
      <c r="X57" s="85"/>
      <c r="Y57" s="85"/>
      <c r="Z57" s="85"/>
      <c r="AA57" s="85"/>
      <c r="AB57" s="85"/>
      <c r="AC57" s="85"/>
      <c r="AD57" s="85"/>
      <c r="AE57" s="85"/>
      <c r="AF57" s="19"/>
      <c r="AG57" s="85"/>
      <c r="AH57" s="85"/>
      <c r="AI57" s="85"/>
      <c r="AJ57" s="85"/>
      <c r="AK57" s="85"/>
      <c r="AL57" s="85"/>
      <c r="AM57" s="85"/>
      <c r="AN57" s="85"/>
      <c r="AO57" s="85"/>
      <c r="AP57" s="85"/>
      <c r="AQ57" s="85"/>
      <c r="AR57" s="85"/>
      <c r="AS57" s="85"/>
      <c r="AT57" s="85"/>
      <c r="AU57" s="19"/>
      <c r="AV57" s="85"/>
      <c r="AW57" s="85"/>
      <c r="AX57" s="85"/>
      <c r="AY57" s="85"/>
      <c r="AZ57" s="85"/>
      <c r="BA57" s="85"/>
      <c r="BB57" s="85"/>
      <c r="BC57" s="85"/>
      <c r="BD57" s="85"/>
      <c r="BE57" s="85"/>
      <c r="BF57" s="85"/>
      <c r="BG57" s="85"/>
      <c r="BH57" s="85"/>
      <c r="BI57" s="85"/>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5" t="s">
        <v>37</v>
      </c>
      <c r="D79" s="85"/>
      <c r="E79" s="85"/>
      <c r="F79" s="85"/>
      <c r="G79" s="85"/>
      <c r="H79" s="85"/>
      <c r="I79" s="85"/>
      <c r="J79" s="85"/>
      <c r="K79" s="85"/>
      <c r="L79" s="85"/>
      <c r="M79" s="85"/>
      <c r="N79" s="85"/>
      <c r="O79" s="85"/>
      <c r="P79" s="85"/>
      <c r="Q79" s="85"/>
      <c r="R79" s="85"/>
      <c r="S79" s="85"/>
      <c r="T79" s="85"/>
      <c r="U79" s="19"/>
      <c r="V79" s="19"/>
      <c r="W79" s="85" t="s">
        <v>38</v>
      </c>
      <c r="X79" s="85"/>
      <c r="Y79" s="85"/>
      <c r="Z79" s="85"/>
      <c r="AA79" s="85"/>
      <c r="AB79" s="85"/>
      <c r="AC79" s="85"/>
      <c r="AD79" s="85"/>
      <c r="AE79" s="85"/>
      <c r="AF79" s="85"/>
      <c r="AG79" s="85"/>
      <c r="AH79" s="85"/>
      <c r="AI79" s="85"/>
      <c r="AJ79" s="85"/>
      <c r="AK79" s="85"/>
      <c r="AL79" s="85"/>
      <c r="AM79" s="85"/>
      <c r="AN79" s="85"/>
      <c r="AO79" s="19"/>
      <c r="AP79" s="19"/>
      <c r="AQ79" s="85" t="s">
        <v>39</v>
      </c>
      <c r="AR79" s="85"/>
      <c r="AS79" s="85"/>
      <c r="AT79" s="85"/>
      <c r="AU79" s="85"/>
      <c r="AV79" s="85"/>
      <c r="AW79" s="85"/>
      <c r="AX79" s="85"/>
      <c r="AY79" s="85"/>
      <c r="AZ79" s="85"/>
      <c r="BA79" s="85"/>
      <c r="BB79" s="85"/>
      <c r="BC79" s="85"/>
      <c r="BD79" s="85"/>
      <c r="BE79" s="85"/>
      <c r="BF79" s="85"/>
      <c r="BG79" s="85"/>
      <c r="BH79" s="85"/>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5"/>
      <c r="D80" s="85"/>
      <c r="E80" s="85"/>
      <c r="F80" s="85"/>
      <c r="G80" s="85"/>
      <c r="H80" s="85"/>
      <c r="I80" s="85"/>
      <c r="J80" s="85"/>
      <c r="K80" s="85"/>
      <c r="L80" s="85"/>
      <c r="M80" s="85"/>
      <c r="N80" s="85"/>
      <c r="O80" s="85"/>
      <c r="P80" s="85"/>
      <c r="Q80" s="85"/>
      <c r="R80" s="85"/>
      <c r="S80" s="85"/>
      <c r="T80" s="85"/>
      <c r="U80" s="19"/>
      <c r="V80" s="19"/>
      <c r="W80" s="85"/>
      <c r="X80" s="85"/>
      <c r="Y80" s="85"/>
      <c r="Z80" s="85"/>
      <c r="AA80" s="85"/>
      <c r="AB80" s="85"/>
      <c r="AC80" s="85"/>
      <c r="AD80" s="85"/>
      <c r="AE80" s="85"/>
      <c r="AF80" s="85"/>
      <c r="AG80" s="85"/>
      <c r="AH80" s="85"/>
      <c r="AI80" s="85"/>
      <c r="AJ80" s="85"/>
      <c r="AK80" s="85"/>
      <c r="AL80" s="85"/>
      <c r="AM80" s="85"/>
      <c r="AN80" s="85"/>
      <c r="AO80" s="19"/>
      <c r="AP80" s="19"/>
      <c r="AQ80" s="85"/>
      <c r="AR80" s="85"/>
      <c r="AS80" s="85"/>
      <c r="AT80" s="85"/>
      <c r="AU80" s="85"/>
      <c r="AV80" s="85"/>
      <c r="AW80" s="85"/>
      <c r="AX80" s="85"/>
      <c r="AY80" s="85"/>
      <c r="AZ80" s="85"/>
      <c r="BA80" s="85"/>
      <c r="BB80" s="85"/>
      <c r="BC80" s="85"/>
      <c r="BD80" s="85"/>
      <c r="BE80" s="85"/>
      <c r="BF80" s="85"/>
      <c r="BG80" s="85"/>
      <c r="BH80" s="85"/>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m0W9EbdRuVn3805kHXwS/IFu9G8HjOrNIOTU1birlL4yHM84HIK/y34hU1fImriBhwcJBNg7UAeav+Gn+1eaA==" saltValue="tFoohsTIkfcs7yBiiv46l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432032</v>
      </c>
      <c r="D6" s="33">
        <f t="shared" si="3"/>
        <v>46</v>
      </c>
      <c r="E6" s="33">
        <f t="shared" si="3"/>
        <v>1</v>
      </c>
      <c r="F6" s="33">
        <f t="shared" si="3"/>
        <v>0</v>
      </c>
      <c r="G6" s="33">
        <f t="shared" si="3"/>
        <v>1</v>
      </c>
      <c r="H6" s="33" t="str">
        <f t="shared" si="3"/>
        <v>熊本県　人吉市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77.22</v>
      </c>
      <c r="P6" s="34">
        <f t="shared" si="3"/>
        <v>96.93</v>
      </c>
      <c r="Q6" s="34">
        <f t="shared" si="3"/>
        <v>2384</v>
      </c>
      <c r="R6" s="34">
        <f t="shared" si="3"/>
        <v>33148</v>
      </c>
      <c r="S6" s="34">
        <f t="shared" si="3"/>
        <v>210.55</v>
      </c>
      <c r="T6" s="34">
        <f t="shared" si="3"/>
        <v>157.44</v>
      </c>
      <c r="U6" s="34">
        <f t="shared" si="3"/>
        <v>31661</v>
      </c>
      <c r="V6" s="34">
        <f t="shared" si="3"/>
        <v>39.07</v>
      </c>
      <c r="W6" s="34">
        <f t="shared" si="3"/>
        <v>810.37</v>
      </c>
      <c r="X6" s="35">
        <f>IF(X7="",NA(),X7)</f>
        <v>117.83</v>
      </c>
      <c r="Y6" s="35">
        <f t="shared" ref="Y6:AG6" si="4">IF(Y7="",NA(),Y7)</f>
        <v>117.57</v>
      </c>
      <c r="Z6" s="35">
        <f t="shared" si="4"/>
        <v>114.53</v>
      </c>
      <c r="AA6" s="35">
        <f t="shared" si="4"/>
        <v>112.95</v>
      </c>
      <c r="AB6" s="35">
        <f t="shared" si="4"/>
        <v>113.71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949.27</v>
      </c>
      <c r="AU6" s="35">
        <f t="shared" ref="AU6:BC6" si="6">IF(AU7="",NA(),AU7)</f>
        <v>448.25</v>
      </c>
      <c r="AV6" s="35">
        <f t="shared" si="6"/>
        <v>649.78</v>
      </c>
      <c r="AW6" s="35">
        <f t="shared" si="6"/>
        <v>450.96</v>
      </c>
      <c r="AX6" s="35">
        <f t="shared" si="6"/>
        <v>612.11</v>
      </c>
      <c r="AY6" s="35">
        <f t="shared" si="6"/>
        <v>909.68</v>
      </c>
      <c r="AZ6" s="35">
        <f t="shared" si="6"/>
        <v>382.09</v>
      </c>
      <c r="BA6" s="35">
        <f t="shared" si="6"/>
        <v>371.31</v>
      </c>
      <c r="BB6" s="35">
        <f t="shared" si="6"/>
        <v>377.63</v>
      </c>
      <c r="BC6" s="35">
        <f t="shared" si="6"/>
        <v>357.34</v>
      </c>
      <c r="BD6" s="34" t="str">
        <f>IF(BD7="","",IF(BD7="-","【-】","【"&amp;SUBSTITUTE(TEXT(BD7,"#,##0.00"),"-","△")&amp;"】"))</f>
        <v>【264.34】</v>
      </c>
      <c r="BE6" s="35">
        <f>IF(BE7="",NA(),BE7)</f>
        <v>243.48</v>
      </c>
      <c r="BF6" s="35">
        <f t="shared" ref="BF6:BN6" si="7">IF(BF7="",NA(),BF7)</f>
        <v>242.57</v>
      </c>
      <c r="BG6" s="35">
        <f t="shared" si="7"/>
        <v>235.38</v>
      </c>
      <c r="BH6" s="35">
        <f t="shared" si="7"/>
        <v>229.54</v>
      </c>
      <c r="BI6" s="35">
        <f t="shared" si="7"/>
        <v>221.27</v>
      </c>
      <c r="BJ6" s="35">
        <f t="shared" si="7"/>
        <v>382.65</v>
      </c>
      <c r="BK6" s="35">
        <f t="shared" si="7"/>
        <v>385.06</v>
      </c>
      <c r="BL6" s="35">
        <f t="shared" si="7"/>
        <v>373.09</v>
      </c>
      <c r="BM6" s="35">
        <f t="shared" si="7"/>
        <v>364.71</v>
      </c>
      <c r="BN6" s="35">
        <f t="shared" si="7"/>
        <v>373.69</v>
      </c>
      <c r="BO6" s="34" t="str">
        <f>IF(BO7="","",IF(BO7="-","【-】","【"&amp;SUBSTITUTE(TEXT(BO7,"#,##0.00"),"-","△")&amp;"】"))</f>
        <v>【274.27】</v>
      </c>
      <c r="BP6" s="35">
        <f>IF(BP7="",NA(),BP7)</f>
        <v>110.55</v>
      </c>
      <c r="BQ6" s="35">
        <f t="shared" ref="BQ6:BY6" si="8">IF(BQ7="",NA(),BQ7)</f>
        <v>110.81</v>
      </c>
      <c r="BR6" s="35">
        <f t="shared" si="8"/>
        <v>108.12</v>
      </c>
      <c r="BS6" s="35">
        <f t="shared" si="8"/>
        <v>100.12</v>
      </c>
      <c r="BT6" s="35">
        <f t="shared" si="8"/>
        <v>107.62</v>
      </c>
      <c r="BU6" s="35">
        <f t="shared" si="8"/>
        <v>96.1</v>
      </c>
      <c r="BV6" s="35">
        <f t="shared" si="8"/>
        <v>99.07</v>
      </c>
      <c r="BW6" s="35">
        <f t="shared" si="8"/>
        <v>99.99</v>
      </c>
      <c r="BX6" s="35">
        <f t="shared" si="8"/>
        <v>100.65</v>
      </c>
      <c r="BY6" s="35">
        <f t="shared" si="8"/>
        <v>99.87</v>
      </c>
      <c r="BZ6" s="34" t="str">
        <f>IF(BZ7="","",IF(BZ7="-","【-】","【"&amp;SUBSTITUTE(TEXT(BZ7,"#,##0.00"),"-","△")&amp;"】"))</f>
        <v>【104.36】</v>
      </c>
      <c r="CA6" s="35">
        <f>IF(CA7="",NA(),CA7)</f>
        <v>113.76</v>
      </c>
      <c r="CB6" s="35">
        <f t="shared" ref="CB6:CJ6" si="9">IF(CB7="",NA(),CB7)</f>
        <v>113.43</v>
      </c>
      <c r="CC6" s="35">
        <f t="shared" si="9"/>
        <v>116.26</v>
      </c>
      <c r="CD6" s="35">
        <f t="shared" si="9"/>
        <v>125.53</v>
      </c>
      <c r="CE6" s="35">
        <f t="shared" si="9"/>
        <v>116.99</v>
      </c>
      <c r="CF6" s="35">
        <f t="shared" si="9"/>
        <v>178.39</v>
      </c>
      <c r="CG6" s="35">
        <f t="shared" si="9"/>
        <v>173.03</v>
      </c>
      <c r="CH6" s="35">
        <f t="shared" si="9"/>
        <v>171.15</v>
      </c>
      <c r="CI6" s="35">
        <f t="shared" si="9"/>
        <v>170.19</v>
      </c>
      <c r="CJ6" s="35">
        <f t="shared" si="9"/>
        <v>171.81</v>
      </c>
      <c r="CK6" s="34" t="str">
        <f>IF(CK7="","",IF(CK7="-","【-】","【"&amp;SUBSTITUTE(TEXT(CK7,"#,##0.00"),"-","△")&amp;"】"))</f>
        <v>【165.71】</v>
      </c>
      <c r="CL6" s="35">
        <f>IF(CL7="",NA(),CL7)</f>
        <v>47.98</v>
      </c>
      <c r="CM6" s="35">
        <f t="shared" ref="CM6:CU6" si="10">IF(CM7="",NA(),CM7)</f>
        <v>46.54</v>
      </c>
      <c r="CN6" s="35">
        <f t="shared" si="10"/>
        <v>47.2</v>
      </c>
      <c r="CO6" s="35">
        <f t="shared" si="10"/>
        <v>45.58</v>
      </c>
      <c r="CP6" s="35">
        <f t="shared" si="10"/>
        <v>45.25</v>
      </c>
      <c r="CQ6" s="35">
        <f t="shared" si="10"/>
        <v>59.23</v>
      </c>
      <c r="CR6" s="35">
        <f t="shared" si="10"/>
        <v>58.58</v>
      </c>
      <c r="CS6" s="35">
        <f t="shared" si="10"/>
        <v>58.53</v>
      </c>
      <c r="CT6" s="35">
        <f t="shared" si="10"/>
        <v>59.01</v>
      </c>
      <c r="CU6" s="35">
        <f t="shared" si="10"/>
        <v>60.03</v>
      </c>
      <c r="CV6" s="34" t="str">
        <f>IF(CV7="","",IF(CV7="-","【-】","【"&amp;SUBSTITUTE(TEXT(CV7,"#,##0.00"),"-","△")&amp;"】"))</f>
        <v>【60.41】</v>
      </c>
      <c r="CW6" s="35">
        <f>IF(CW7="",NA(),CW7)</f>
        <v>84.82</v>
      </c>
      <c r="CX6" s="35">
        <f t="shared" ref="CX6:DF6" si="11">IF(CX7="",NA(),CX7)</f>
        <v>85.19</v>
      </c>
      <c r="CY6" s="35">
        <f t="shared" si="11"/>
        <v>83.4</v>
      </c>
      <c r="CZ6" s="35">
        <f t="shared" si="11"/>
        <v>85.43</v>
      </c>
      <c r="DA6" s="35">
        <f t="shared" si="11"/>
        <v>85.51</v>
      </c>
      <c r="DB6" s="35">
        <f t="shared" si="11"/>
        <v>85.53</v>
      </c>
      <c r="DC6" s="35">
        <f t="shared" si="11"/>
        <v>85.23</v>
      </c>
      <c r="DD6" s="35">
        <f t="shared" si="11"/>
        <v>85.26</v>
      </c>
      <c r="DE6" s="35">
        <f t="shared" si="11"/>
        <v>85.37</v>
      </c>
      <c r="DF6" s="35">
        <f t="shared" si="11"/>
        <v>84.81</v>
      </c>
      <c r="DG6" s="34" t="str">
        <f>IF(DG7="","",IF(DG7="-","【-】","【"&amp;SUBSTITUTE(TEXT(DG7,"#,##0.00"),"-","△")&amp;"】"))</f>
        <v>【89.93】</v>
      </c>
      <c r="DH6" s="35">
        <f>IF(DH7="",NA(),DH7)</f>
        <v>42.92</v>
      </c>
      <c r="DI6" s="35">
        <f t="shared" ref="DI6:DQ6" si="12">IF(DI7="",NA(),DI7)</f>
        <v>51.84</v>
      </c>
      <c r="DJ6" s="35">
        <f t="shared" si="12"/>
        <v>52.8</v>
      </c>
      <c r="DK6" s="35">
        <f t="shared" si="12"/>
        <v>53.76</v>
      </c>
      <c r="DL6" s="35">
        <f t="shared" si="12"/>
        <v>54.55</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2.91</v>
      </c>
      <c r="DT6" s="35">
        <f t="shared" ref="DT6:EB6" si="13">IF(DT7="",NA(),DT7)</f>
        <v>3.01</v>
      </c>
      <c r="DU6" s="35">
        <f t="shared" si="13"/>
        <v>3.74</v>
      </c>
      <c r="DV6" s="35">
        <f t="shared" si="13"/>
        <v>3.68</v>
      </c>
      <c r="DW6" s="35">
        <f t="shared" si="13"/>
        <v>7.43</v>
      </c>
      <c r="DX6" s="35">
        <f t="shared" si="13"/>
        <v>8.39</v>
      </c>
      <c r="DY6" s="35">
        <f t="shared" si="13"/>
        <v>10.09</v>
      </c>
      <c r="DZ6" s="35">
        <f t="shared" si="13"/>
        <v>10.54</v>
      </c>
      <c r="EA6" s="35">
        <f t="shared" si="13"/>
        <v>12.03</v>
      </c>
      <c r="EB6" s="35">
        <f t="shared" si="13"/>
        <v>12.19</v>
      </c>
      <c r="EC6" s="34" t="str">
        <f>IF(EC7="","",IF(EC7="-","【-】","【"&amp;SUBSTITUTE(TEXT(EC7,"#,##0.00"),"-","△")&amp;"】"))</f>
        <v>【15.89】</v>
      </c>
      <c r="ED6" s="35">
        <f>IF(ED7="",NA(),ED7)</f>
        <v>0.94</v>
      </c>
      <c r="EE6" s="35">
        <f t="shared" ref="EE6:EM6" si="14">IF(EE7="",NA(),EE7)</f>
        <v>0.94</v>
      </c>
      <c r="EF6" s="35">
        <f t="shared" si="14"/>
        <v>0.88</v>
      </c>
      <c r="EG6" s="35">
        <f t="shared" si="14"/>
        <v>0.81</v>
      </c>
      <c r="EH6" s="35">
        <f t="shared" si="14"/>
        <v>0.82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2">
      <c r="A7" s="28"/>
      <c r="B7" s="37">
        <v>2017</v>
      </c>
      <c r="C7" s="37">
        <v>432032</v>
      </c>
      <c r="D7" s="37">
        <v>46</v>
      </c>
      <c r="E7" s="37">
        <v>1</v>
      </c>
      <c r="F7" s="37">
        <v>0</v>
      </c>
      <c r="G7" s="37">
        <v>1</v>
      </c>
      <c r="H7" s="37" t="s">
        <v>105</v>
      </c>
      <c r="I7" s="37" t="s">
        <v>106</v>
      </c>
      <c r="J7" s="37" t="s">
        <v>107</v>
      </c>
      <c r="K7" s="37" t="s">
        <v>108</v>
      </c>
      <c r="L7" s="37" t="s">
        <v>109</v>
      </c>
      <c r="M7" s="37" t="s">
        <v>110</v>
      </c>
      <c r="N7" s="38" t="s">
        <v>111</v>
      </c>
      <c r="O7" s="38">
        <v>77.22</v>
      </c>
      <c r="P7" s="38">
        <v>96.93</v>
      </c>
      <c r="Q7" s="38">
        <v>2384</v>
      </c>
      <c r="R7" s="38">
        <v>33148</v>
      </c>
      <c r="S7" s="38">
        <v>210.55</v>
      </c>
      <c r="T7" s="38">
        <v>157.44</v>
      </c>
      <c r="U7" s="38">
        <v>31661</v>
      </c>
      <c r="V7" s="38">
        <v>39.07</v>
      </c>
      <c r="W7" s="38">
        <v>810.37</v>
      </c>
      <c r="X7" s="38">
        <v>117.83</v>
      </c>
      <c r="Y7" s="38">
        <v>117.57</v>
      </c>
      <c r="Z7" s="38">
        <v>114.53</v>
      </c>
      <c r="AA7" s="38">
        <v>112.95</v>
      </c>
      <c r="AB7" s="38">
        <v>113.71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949.27</v>
      </c>
      <c r="AU7" s="38">
        <v>448.25</v>
      </c>
      <c r="AV7" s="38">
        <v>649.78</v>
      </c>
      <c r="AW7" s="38">
        <v>450.96</v>
      </c>
      <c r="AX7" s="38">
        <v>612.11</v>
      </c>
      <c r="AY7" s="38">
        <v>909.68</v>
      </c>
      <c r="AZ7" s="38">
        <v>382.09</v>
      </c>
      <c r="BA7" s="38">
        <v>371.31</v>
      </c>
      <c r="BB7" s="38">
        <v>377.63</v>
      </c>
      <c r="BC7" s="38">
        <v>357.34</v>
      </c>
      <c r="BD7" s="38">
        <v>264.33999999999997</v>
      </c>
      <c r="BE7" s="38">
        <v>243.48</v>
      </c>
      <c r="BF7" s="38">
        <v>242.57</v>
      </c>
      <c r="BG7" s="38">
        <v>235.38</v>
      </c>
      <c r="BH7" s="38">
        <v>229.54</v>
      </c>
      <c r="BI7" s="38">
        <v>221.27</v>
      </c>
      <c r="BJ7" s="38">
        <v>382.65</v>
      </c>
      <c r="BK7" s="38">
        <v>385.06</v>
      </c>
      <c r="BL7" s="38">
        <v>373.09</v>
      </c>
      <c r="BM7" s="38">
        <v>364.71</v>
      </c>
      <c r="BN7" s="38">
        <v>373.69</v>
      </c>
      <c r="BO7" s="38">
        <v>274.27</v>
      </c>
      <c r="BP7" s="38">
        <v>110.55</v>
      </c>
      <c r="BQ7" s="38">
        <v>110.81</v>
      </c>
      <c r="BR7" s="38">
        <v>108.12</v>
      </c>
      <c r="BS7" s="38">
        <v>100.12</v>
      </c>
      <c r="BT7" s="38">
        <v>107.62</v>
      </c>
      <c r="BU7" s="38">
        <v>96.1</v>
      </c>
      <c r="BV7" s="38">
        <v>99.07</v>
      </c>
      <c r="BW7" s="38">
        <v>99.99</v>
      </c>
      <c r="BX7" s="38">
        <v>100.65</v>
      </c>
      <c r="BY7" s="38">
        <v>99.87</v>
      </c>
      <c r="BZ7" s="38">
        <v>104.36</v>
      </c>
      <c r="CA7" s="38">
        <v>113.76</v>
      </c>
      <c r="CB7" s="38">
        <v>113.43</v>
      </c>
      <c r="CC7" s="38">
        <v>116.26</v>
      </c>
      <c r="CD7" s="38">
        <v>125.53</v>
      </c>
      <c r="CE7" s="38">
        <v>116.99</v>
      </c>
      <c r="CF7" s="38">
        <v>178.39</v>
      </c>
      <c r="CG7" s="38">
        <v>173.03</v>
      </c>
      <c r="CH7" s="38">
        <v>171.15</v>
      </c>
      <c r="CI7" s="38">
        <v>170.19</v>
      </c>
      <c r="CJ7" s="38">
        <v>171.81</v>
      </c>
      <c r="CK7" s="38">
        <v>165.71</v>
      </c>
      <c r="CL7" s="38">
        <v>47.98</v>
      </c>
      <c r="CM7" s="38">
        <v>46.54</v>
      </c>
      <c r="CN7" s="38">
        <v>47.2</v>
      </c>
      <c r="CO7" s="38">
        <v>45.58</v>
      </c>
      <c r="CP7" s="38">
        <v>45.25</v>
      </c>
      <c r="CQ7" s="38">
        <v>59.23</v>
      </c>
      <c r="CR7" s="38">
        <v>58.58</v>
      </c>
      <c r="CS7" s="38">
        <v>58.53</v>
      </c>
      <c r="CT7" s="38">
        <v>59.01</v>
      </c>
      <c r="CU7" s="38">
        <v>60.03</v>
      </c>
      <c r="CV7" s="38">
        <v>60.41</v>
      </c>
      <c r="CW7" s="38">
        <v>84.82</v>
      </c>
      <c r="CX7" s="38">
        <v>85.19</v>
      </c>
      <c r="CY7" s="38">
        <v>83.4</v>
      </c>
      <c r="CZ7" s="38">
        <v>85.43</v>
      </c>
      <c r="DA7" s="38">
        <v>85.51</v>
      </c>
      <c r="DB7" s="38">
        <v>85.53</v>
      </c>
      <c r="DC7" s="38">
        <v>85.23</v>
      </c>
      <c r="DD7" s="38">
        <v>85.26</v>
      </c>
      <c r="DE7" s="38">
        <v>85.37</v>
      </c>
      <c r="DF7" s="38">
        <v>84.81</v>
      </c>
      <c r="DG7" s="38">
        <v>89.93</v>
      </c>
      <c r="DH7" s="38">
        <v>42.92</v>
      </c>
      <c r="DI7" s="38">
        <v>51.84</v>
      </c>
      <c r="DJ7" s="38">
        <v>52.8</v>
      </c>
      <c r="DK7" s="38">
        <v>53.76</v>
      </c>
      <c r="DL7" s="38">
        <v>54.55</v>
      </c>
      <c r="DM7" s="38">
        <v>37.340000000000003</v>
      </c>
      <c r="DN7" s="38">
        <v>44.31</v>
      </c>
      <c r="DO7" s="38">
        <v>45.75</v>
      </c>
      <c r="DP7" s="38">
        <v>46.9</v>
      </c>
      <c r="DQ7" s="38">
        <v>47.28</v>
      </c>
      <c r="DR7" s="38">
        <v>48.12</v>
      </c>
      <c r="DS7" s="38">
        <v>2.91</v>
      </c>
      <c r="DT7" s="38">
        <v>3.01</v>
      </c>
      <c r="DU7" s="38">
        <v>3.74</v>
      </c>
      <c r="DV7" s="38">
        <v>3.68</v>
      </c>
      <c r="DW7" s="38">
        <v>7.43</v>
      </c>
      <c r="DX7" s="38">
        <v>8.39</v>
      </c>
      <c r="DY7" s="38">
        <v>10.09</v>
      </c>
      <c r="DZ7" s="38">
        <v>10.54</v>
      </c>
      <c r="EA7" s="38">
        <v>12.03</v>
      </c>
      <c r="EB7" s="38">
        <v>12.19</v>
      </c>
      <c r="EC7" s="38">
        <v>15.89</v>
      </c>
      <c r="ED7" s="38">
        <v>0.94</v>
      </c>
      <c r="EE7" s="38">
        <v>0.94</v>
      </c>
      <c r="EF7" s="38">
        <v>0.88</v>
      </c>
      <c r="EG7" s="38">
        <v>0.81</v>
      </c>
      <c r="EH7" s="38">
        <v>0.82</v>
      </c>
      <c r="EI7" s="38">
        <v>0.59</v>
      </c>
      <c r="EJ7" s="38">
        <v>0.6</v>
      </c>
      <c r="EK7" s="38">
        <v>0.56000000000000005</v>
      </c>
      <c r="EL7" s="38">
        <v>0.61</v>
      </c>
      <c r="EM7" s="38">
        <v>0.51</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ユーザ</cp:lastModifiedBy>
  <dcterms:created xsi:type="dcterms:W3CDTF">2018-12-03T08:38:47Z</dcterms:created>
  <dcterms:modified xsi:type="dcterms:W3CDTF">2019-01-30T02:57:06Z</dcterms:modified>
  <cp:category/>
</cp:coreProperties>
</file>